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ws27852\Downloads\"/>
    </mc:Choice>
  </mc:AlternateContent>
  <xr:revisionPtr revIDLastSave="0" documentId="13_ncr:1_{DC68351A-3AE9-494A-A009-46866F6E99B6}" xr6:coauthVersionLast="47" xr6:coauthVersionMax="47" xr10:uidLastSave="{00000000-0000-0000-0000-000000000000}"/>
  <bookViews>
    <workbookView xWindow="-110" yWindow="-110" windowWidth="19420" windowHeight="10300" tabRatio="901" firstSheet="33" activeTab="35" xr2:uid="{00000000-000D-0000-FFFF-FFFF00000000}"/>
  </bookViews>
  <sheets>
    <sheet name="General" sheetId="18" r:id="rId1"/>
    <sheet name="Instructions" sheetId="57" r:id="rId2"/>
    <sheet name="Change Notes" sheetId="55" state="hidden" r:id="rId3"/>
    <sheet name="Constants" sheetId="34" state="hidden" r:id="rId4"/>
    <sheet name="Proposer Constants" sheetId="35" r:id="rId5"/>
    <sheet name="Labor Rates" sheetId="33" r:id="rId6"/>
    <sheet name="Summary Cost Table" sheetId="37" state="hidden" r:id="rId7"/>
    <sheet name="Indirect Rates and Profit_Fee" sheetId="36" r:id="rId8"/>
    <sheet name="Total Amount" sheetId="21" r:id="rId9"/>
    <sheet name="TA Summary" sheetId="45" r:id="rId10"/>
    <sheet name="Base (Phase 1)" sheetId="1" r:id="rId11"/>
    <sheet name="Phase 1 TA 1" sheetId="23" r:id="rId12"/>
    <sheet name="Phase 1 TA 2" sheetId="38" r:id="rId13"/>
    <sheet name="Phase 1 TA 3" sheetId="51" state="hidden" r:id="rId14"/>
    <sheet name="O-I (Phase 2)" sheetId="22" r:id="rId15"/>
    <sheet name="Phase 2 TA 1" sheetId="41" r:id="rId16"/>
    <sheet name="Phase 2 TA 2" sheetId="40" r:id="rId17"/>
    <sheet name="Phase 2 TA 3" sheetId="53" state="hidden" r:id="rId18"/>
    <sheet name="O-II (Phase 3)" sheetId="26" r:id="rId19"/>
    <sheet name="O-III" sheetId="27" state="hidden" r:id="rId20"/>
    <sheet name="O-IV" sheetId="28" state="hidden" r:id="rId21"/>
    <sheet name="O-V" sheetId="29" state="hidden" r:id="rId22"/>
    <sheet name="Phase 3 TA 1" sheetId="42" r:id="rId23"/>
    <sheet name="Phase 3 TA 2" sheetId="43" r:id="rId24"/>
    <sheet name="Phase 3 TA 3" sheetId="54" state="hidden" r:id="rId25"/>
    <sheet name="Subcontractor" sheetId="7" r:id="rId26"/>
    <sheet name="Consultants" sheetId="17" r:id="rId27"/>
    <sheet name="Materials-Supplies" sheetId="16" r:id="rId28"/>
    <sheet name="Equipment" sheetId="14" r:id="rId29"/>
    <sheet name="Travel" sheetId="58" r:id="rId30"/>
    <sheet name="ODC Details" sheetId="12" r:id="rId31"/>
    <sheet name="Animal-Human Use Y-N" sheetId="46" r:id="rId32"/>
    <sheet name="Animal Related" sheetId="47" r:id="rId33"/>
    <sheet name="Human Subjects Research" sheetId="48" r:id="rId34"/>
    <sheet name="Expenditures by Month" sheetId="56" r:id="rId35"/>
    <sheet name="Milestones and Deliverables" sheetId="50" r:id="rId36"/>
  </sheets>
  <externalReferences>
    <externalReference r:id="rId37"/>
    <externalReference r:id="rId38"/>
  </externalReferences>
  <definedNames>
    <definedName name="AcademiaAdministrativeSupportCategories">Constants!$A$58:$A$59</definedName>
    <definedName name="AcademiaConsultantCategories">Constants!$A$55</definedName>
    <definedName name="AcademiaLaborGroups" localSheetId="32">Constants!$A$18:$A$21</definedName>
    <definedName name="AcademiaLaborGroups" localSheetId="31">Constants!$A$18:$A$21</definedName>
    <definedName name="AcademiaLaborGroups" localSheetId="34">Constants!$A$18:$A$21</definedName>
    <definedName name="AcademiaLaborGroups" localSheetId="33">Constants!$A$18:$A$21</definedName>
    <definedName name="AcademiaLaborGroups" localSheetId="1">[1]Constants!$A$21:$A$24</definedName>
    <definedName name="AcademiaLaborGroups" localSheetId="35">Constants!$A$18:$A$21</definedName>
    <definedName name="AcademiaLaborGroups" localSheetId="9">Constants!$A$21:$A$24</definedName>
    <definedName name="AcademiaLaborGroups" localSheetId="29">[2]Constants!$A$21:$A$24</definedName>
    <definedName name="AcademiaLaborGroups">Constants!$A$21:$A$24</definedName>
    <definedName name="AcademiaProjectManagementCategories">Constants!$A$35:$A$38</definedName>
    <definedName name="AcademiaResearchCategories">Constants!$A$41:$A$52</definedName>
    <definedName name="ff.dlrs.Base" localSheetId="9">'TA Summary'!$F$74</definedName>
    <definedName name="ff.dlrs.Base">'Total Amount'!$F$74</definedName>
    <definedName name="ff.dlrs.Op1" localSheetId="9">'TA Summary'!$O$74</definedName>
    <definedName name="ff.dlrs.Op1">'Total Amount'!$I$74</definedName>
    <definedName name="ff.dlrs.Op2" localSheetId="9">'TA Summary'!$X$74</definedName>
    <definedName name="ff.dlrs.Op2">'Total Amount'!$L$74</definedName>
    <definedName name="ff.dlrs.Op3" localSheetId="9">'TA Summary'!#REF!</definedName>
    <definedName name="ff.dlrs.Op3">'Total Amount'!$O$74</definedName>
    <definedName name="ff.dlrs.Op4" localSheetId="9">'TA Summary'!#REF!</definedName>
    <definedName name="ff.dlrs.Op4">'Total Amount'!$R$74</definedName>
    <definedName name="ff.dlrs.Op5" localSheetId="9">'TA Summary'!#REF!</definedName>
    <definedName name="ff.dlrs.Op5">'Total Amount'!$U$74</definedName>
    <definedName name="GeneralConsultantCategories">Constants!$A$107</definedName>
    <definedName name="GeneralLaborGroups" localSheetId="32">Constants!$A$24:$A$29</definedName>
    <definedName name="GeneralLaborGroups" localSheetId="31">Constants!$A$24:$A$29</definedName>
    <definedName name="GeneralLaborGroups" localSheetId="34">Constants!$A$24:$A$29</definedName>
    <definedName name="GeneralLaborGroups" localSheetId="33">Constants!$A$24:$A$29</definedName>
    <definedName name="GeneralLaborGroups" localSheetId="1">[1]Constants!$A$27:$A$32</definedName>
    <definedName name="GeneralLaborGroups" localSheetId="35">Constants!$A$24:$A$29</definedName>
    <definedName name="GeneralLaborGroups" localSheetId="9">Constants!$A$27:$A$32</definedName>
    <definedName name="GeneralLaborGroups" localSheetId="29">[2]Constants!$A$27:$A$32</definedName>
    <definedName name="GeneralLaborGroups">Constants!$A$27:$A$32</definedName>
    <definedName name="GeneralManufacturingCategories">Constants!$A$92:$A$103</definedName>
    <definedName name="GeneralProjectManagementCategories">Constants!$A$68:$A$73</definedName>
    <definedName name="GeneralScienceandEngineeringCategories">Constants!$A$76:$A$81</definedName>
    <definedName name="GeneralSoftwareDevelopmentCategories">Constants!$A$84:$A$89</definedName>
    <definedName name="GeneralSupportCategories">Constants!$A$62:$A$65</definedName>
    <definedName name="Indirect.Rate.Table">'Indirect Rates and Profit_Fee'!$A$4:$L$11</definedName>
    <definedName name="IndirectRateCategories" localSheetId="32">Constants!$A$110:$A$124</definedName>
    <definedName name="IndirectRateCategories" localSheetId="31">Constants!$A$110:$A$124</definedName>
    <definedName name="IndirectRateCategories" localSheetId="34">Constants!$A$110:$A$124</definedName>
    <definedName name="IndirectRateCategories" localSheetId="33">Constants!$A$110:$A$124</definedName>
    <definedName name="IndirectRateCategories" localSheetId="1">[1]Constants!$A$121:$A$138</definedName>
    <definedName name="IndirectRateCategories" localSheetId="35">Constants!$A$110:$A$124</definedName>
    <definedName name="IndirectRateCategories" localSheetId="9">Constants!$A$113:$A$129</definedName>
    <definedName name="IndirectRateCategories" localSheetId="29">[2]Constants!$A$113:$A$128</definedName>
    <definedName name="IndirectRateCategories">Constants!$A$113:$A$129</definedName>
    <definedName name="Labor.Rates.Table">'Labor Rates'!$A$7:$AN$32</definedName>
    <definedName name="Labor_Cats_Sorted_Table">Constants!$A$111:$A$156</definedName>
    <definedName name="LaborCollection" localSheetId="32">Constants!$A$12</definedName>
    <definedName name="LaborCollection" localSheetId="31">Constants!$A$12</definedName>
    <definedName name="LaborCollection" localSheetId="34">Constants!$A$12</definedName>
    <definedName name="LaborCollection" localSheetId="33">Constants!$A$12</definedName>
    <definedName name="LaborCollection" localSheetId="1">[1]Constants!$A$15</definedName>
    <definedName name="LaborCollection" localSheetId="35">Constants!$A$12</definedName>
    <definedName name="LaborCollection" localSheetId="9">Constants!$A$15</definedName>
    <definedName name="LaborCollection" localSheetId="29">[2]Constants!$A$15</definedName>
    <definedName name="LaborCollection">Constants!$A$15</definedName>
    <definedName name="NoBusinessTypeSelected" localSheetId="32">Constants!$A$15</definedName>
    <definedName name="NoBusinessTypeSelected" localSheetId="31">Constants!$A$15</definedName>
    <definedName name="NoBusinessTypeSelected" localSheetId="34">Constants!$A$15</definedName>
    <definedName name="NoBusinessTypeSelected" localSheetId="33">Constants!$A$15</definedName>
    <definedName name="NoBusinessTypeSelected" localSheetId="1">[1]Constants!$A$18</definedName>
    <definedName name="NoBusinessTypeSelected" localSheetId="35">Constants!$A$15</definedName>
    <definedName name="NoBusinessTypeSelected" localSheetId="9">Constants!$A$18</definedName>
    <definedName name="NoBusinessTypeSelected" localSheetId="29">[2]Constants!$A$18</definedName>
    <definedName name="NoBusinessTypeSelected">Constants!$A$18</definedName>
    <definedName name="Offeror.Bus.Type" localSheetId="32">'Proposer Constants'!$A$4</definedName>
    <definedName name="Offeror.Bus.Type" localSheetId="31">'Proposer Constants'!$A$4</definedName>
    <definedName name="Offeror.Bus.Type" localSheetId="34">'Proposer Constants'!$A$4</definedName>
    <definedName name="Offeror.Bus.Type" localSheetId="33">'Proposer Constants'!$A$4</definedName>
    <definedName name="Offeror.Bus.Type" localSheetId="1">'[1]Proposer Constants'!$A$4</definedName>
    <definedName name="Offeror.Bus.Type" localSheetId="35">'Proposer Constants'!$A$4</definedName>
    <definedName name="Offeror.Bus.Type" localSheetId="9">'Proposer Constants'!$A$4</definedName>
    <definedName name="Offeror.Bus.Type" localSheetId="29">'[2]Proposer Constants'!$A$4</definedName>
    <definedName name="Offeror.Bus.Type">'Proposer Constants'!$A$4</definedName>
    <definedName name="OfferorBusinessTypes" localSheetId="32">Constants!$A$5:$A$9</definedName>
    <definedName name="OfferorBusinessTypes" localSheetId="31">Constants!$A$5:$A$9</definedName>
    <definedName name="OfferorBusinessTypes" localSheetId="34">Constants!$A$5:$A$9</definedName>
    <definedName name="OfferorBusinessTypes" localSheetId="33">Constants!$A$5:$A$9</definedName>
    <definedName name="OfferorBusinessTypes" localSheetId="1">[1]Constants!$A$8:$A$12</definedName>
    <definedName name="OfferorBusinessTypes" localSheetId="35">Constants!$A$5:$A$9</definedName>
    <definedName name="OfferorBusinessTypes" localSheetId="9">Constants!$A$8:$A$12</definedName>
    <definedName name="OfferorBusinessTypes" localSheetId="29">[2]Constants!$A$8:$A$12</definedName>
    <definedName name="OfferorBusinessTypes">Constants!$A$8:$A$12</definedName>
    <definedName name="OfferorBusType">'Proposer Constants'!$A$4</definedName>
    <definedName name="Period1_Label" localSheetId="32">'Proposer Constants'!$B$9</definedName>
    <definedName name="Period1_Label" localSheetId="31">'Proposer Constants'!$B$9</definedName>
    <definedName name="Period1_Label" localSheetId="34">'Proposer Constants'!$B$9</definedName>
    <definedName name="Period1_Label" localSheetId="33">'Proposer Constants'!$B$9</definedName>
    <definedName name="Period1_Label" localSheetId="1">'[1]Proposer Constants'!$B$9</definedName>
    <definedName name="Period1_Label" localSheetId="35">'Proposer Constants'!$B$9</definedName>
    <definedName name="Period1_Label" localSheetId="9">'Proposer Constants'!$B$9</definedName>
    <definedName name="Period1_Label" localSheetId="29">'[2]Proposer Constants'!$B$9</definedName>
    <definedName name="Period1_Label">'Proposer Constants'!$B$9</definedName>
    <definedName name="Period2_Label" localSheetId="32">'Proposer Constants'!$C$9</definedName>
    <definedName name="Period2_Label" localSheetId="31">'Proposer Constants'!$C$9</definedName>
    <definedName name="Period2_Label" localSheetId="34">'Proposer Constants'!$C$9</definedName>
    <definedName name="Period2_Label" localSheetId="33">'Proposer Constants'!$C$9</definedName>
    <definedName name="Period2_Label" localSheetId="1">'[1]Proposer Constants'!$C$9</definedName>
    <definedName name="Period2_Label" localSheetId="35">'Proposer Constants'!$C$9</definedName>
    <definedName name="Period2_Label" localSheetId="9">'Proposer Constants'!$C$9</definedName>
    <definedName name="Period2_Label" localSheetId="29">'[2]Proposer Constants'!$C$9</definedName>
    <definedName name="Period2_Label">'Proposer Constants'!$C$9</definedName>
    <definedName name="Period3_Label" localSheetId="32">'Proposer Constants'!$D$9</definedName>
    <definedName name="Period3_Label" localSheetId="31">'Proposer Constants'!$D$9</definedName>
    <definedName name="Period3_Label" localSheetId="34">'Proposer Constants'!$D$9</definedName>
    <definedName name="Period3_Label" localSheetId="33">'Proposer Constants'!$D$9</definedName>
    <definedName name="Period3_Label" localSheetId="1">'[1]Proposer Constants'!$D$9</definedName>
    <definedName name="Period3_Label" localSheetId="35">'Proposer Constants'!$D$9</definedName>
    <definedName name="Period3_Label" localSheetId="9">'Proposer Constants'!$D$9</definedName>
    <definedName name="Period3_Label" localSheetId="29">'[2]Proposer Constants'!$D$9</definedName>
    <definedName name="Period3_Label">'Proposer Constants'!$D$9</definedName>
    <definedName name="Period4_Label" localSheetId="32">'Proposer Constants'!$E$9</definedName>
    <definedName name="Period4_Label" localSheetId="31">'Proposer Constants'!$E$9</definedName>
    <definedName name="Period4_Label" localSheetId="34">'Proposer Constants'!$E$9</definedName>
    <definedName name="Period4_Label" localSheetId="33">'Proposer Constants'!$E$9</definedName>
    <definedName name="Period4_Label" localSheetId="1">'[1]Proposer Constants'!$E$9</definedName>
    <definedName name="Period4_Label" localSheetId="35">'Proposer Constants'!$E$9</definedName>
    <definedName name="Period4_Label" localSheetId="9">'Proposer Constants'!$E$9</definedName>
    <definedName name="Period4_Label" localSheetId="29">'[2]Proposer Constants'!$E$9</definedName>
    <definedName name="Period4_Label">'Proposer Constants'!$E$9</definedName>
    <definedName name="Period5_Label" localSheetId="32">'Proposer Constants'!$F$9</definedName>
    <definedName name="Period5_Label" localSheetId="31">'Proposer Constants'!$F$9</definedName>
    <definedName name="Period5_Label" localSheetId="34">'Proposer Constants'!$F$9</definedName>
    <definedName name="Period5_Label" localSheetId="33">'Proposer Constants'!$F$9</definedName>
    <definedName name="Period5_Label" localSheetId="1">'[1]Proposer Constants'!$F$9</definedName>
    <definedName name="Period5_Label" localSheetId="35">'Proposer Constants'!$F$9</definedName>
    <definedName name="Period5_Label" localSheetId="9">'Proposer Constants'!$F$9</definedName>
    <definedName name="Period5_Label" localSheetId="29">'[2]Proposer Constants'!$F$9</definedName>
    <definedName name="Period5_Label">'Proposer Constants'!$F$9</definedName>
    <definedName name="Period6_Label" localSheetId="32">'Proposer Constants'!$G$9</definedName>
    <definedName name="Period6_Label" localSheetId="31">'Proposer Constants'!$G$9</definedName>
    <definedName name="Period6_Label" localSheetId="34">'Proposer Constants'!$G$9</definedName>
    <definedName name="Period6_Label" localSheetId="33">'Proposer Constants'!$G$9</definedName>
    <definedName name="Period6_Label" localSheetId="1">'[1]Proposer Constants'!$G$9</definedName>
    <definedName name="Period6_Label" localSheetId="35">'Proposer Constants'!$G$9</definedName>
    <definedName name="Period6_Label" localSheetId="9">'Proposer Constants'!$G$9</definedName>
    <definedName name="Period6_Label" localSheetId="29">'[2]Proposer Constants'!$G$9</definedName>
    <definedName name="Period6_Label">'Proposer Constants'!$G$9</definedName>
    <definedName name="_xlnm.Print_Area" localSheetId="10">'Base (Phase 1)'!$A$1:$W$81</definedName>
    <definedName name="_xlnm.Print_Area" localSheetId="0">General!$B$2:$O$42</definedName>
    <definedName name="_xlnm.Print_Area" localSheetId="30">'ODC Details'!$A$1:$H$19</definedName>
    <definedName name="_xlnm.Print_Area" localSheetId="14">'O-I (Phase 2)'!$A$1:$W$82</definedName>
    <definedName name="_xlnm.Print_Area" localSheetId="18">'O-II (Phase 3)'!$A$1:$W$84</definedName>
    <definedName name="_xlnm.Print_Area" localSheetId="19">'O-III'!$A$1:$W$84</definedName>
    <definedName name="_xlnm.Print_Area" localSheetId="20">'O-IV'!$A$1:$W$84</definedName>
    <definedName name="_xlnm.Print_Area" localSheetId="21">'O-V'!$A$1:$W$84</definedName>
    <definedName name="_xlnm.Print_Area" localSheetId="11">'Phase 1 TA 1'!$A$1:$W$81</definedName>
    <definedName name="_xlnm.Print_Area" localSheetId="9">'TA Summary'!$A$1:$AG$85</definedName>
    <definedName name="_xlnm.Print_Area" localSheetId="8">'Total Amount'!$A$1:$W$85</definedName>
    <definedName name="_xlnm.Print_Area" localSheetId="29">Travel!$A$1:$Q$26</definedName>
    <definedName name="_xlnm.Print_Titles" localSheetId="10">'Base (Phase 1)'!$1:$4</definedName>
    <definedName name="_xlnm.Print_Titles" localSheetId="35">'Milestones and Deliverables'!$2:$4</definedName>
    <definedName name="SBIRSTTRPhaseChoices" localSheetId="1">[1]Constants!$A$144:$A$147</definedName>
    <definedName name="SBIRSTTRPhaseChoices" localSheetId="29">[2]Constants!$A$134:$A$137</definedName>
    <definedName name="SBIRSTTRPhaseChoices">Constants!$A$135:$A$138</definedName>
    <definedName name="sc.dlrs.Base" localSheetId="9">'TA Summary'!$F$63</definedName>
    <definedName name="sc.dlrs.Base">'Total Amount'!$F$63</definedName>
    <definedName name="sc.dlrs.Op1" localSheetId="9">'TA Summary'!$O$63</definedName>
    <definedName name="sc.dlrs.Op1">'Total Amount'!$I$63</definedName>
    <definedName name="sc.dlrs.Op2" localSheetId="9">'TA Summary'!$X$63</definedName>
    <definedName name="sc.dlrs.Op2">'Total Amount'!$L$63</definedName>
    <definedName name="sc.dlrs.Op3" localSheetId="9">'TA Summary'!#REF!</definedName>
    <definedName name="sc.dlrs.Op3">'Total Amount'!$O$63</definedName>
    <definedName name="sc.dlrs.Op4" localSheetId="9">'TA Summary'!#REF!</definedName>
    <definedName name="sc.dlrs.Op4">'Total Amount'!$R$63</definedName>
    <definedName name="sc.dlrs.Op5" localSheetId="9">'TA Summary'!#REF!</definedName>
    <definedName name="sc.dlrs.Op5">'Total Amount'!$U$63</definedName>
    <definedName name="SmallBusinessSizeChoices" localSheetId="1">[1]Constants!$A$152:$A$155</definedName>
    <definedName name="SmallBusinessSizeChoices" localSheetId="29">[2]Constants!$A$142:$A$145</definedName>
    <definedName name="SmallBusinessSizeChoices">Constants!$A$143:$A$146</definedName>
    <definedName name="SpecificAnnouncementNumber">Constants!$A$5</definedName>
    <definedName name="SpreadsheetVersionNumber">Constants!$A$2</definedName>
    <definedName name="tcc.dlrs.Base" localSheetId="9">'TA Summary'!$F$50</definedName>
    <definedName name="tcc.dlrs.Base">'Total Amount'!$F$50</definedName>
    <definedName name="tcc.dlrs.Op1" localSheetId="9">'TA Summary'!$O$50</definedName>
    <definedName name="tcc.dlrs.Op1">'Total Amount'!$I$50</definedName>
    <definedName name="tcc.dlrs.Op2" localSheetId="9">'TA Summary'!$X$50</definedName>
    <definedName name="tcc.dlrs.Op2">'Total Amount'!$L$50</definedName>
    <definedName name="tcc.dlrs.Op3" localSheetId="9">'TA Summary'!#REF!</definedName>
    <definedName name="tcc.dlrs.Op3">'Total Amount'!$O$50</definedName>
    <definedName name="tcc.dlrs.Op4" localSheetId="9">'TA Summary'!#REF!</definedName>
    <definedName name="tcc.dlrs.Op4">'Total Amount'!$R$50</definedName>
    <definedName name="tcc.dlrs.Op5" localSheetId="9">'TA Summary'!#REF!</definedName>
    <definedName name="tcc.dlrs.Op5">'Total Amount'!$U$50</definedName>
    <definedName name="tcm.dlrs.Base" localSheetId="9">'TA Summary'!$F$72</definedName>
    <definedName name="tcm.dlrs.Base">'Total Amount'!$F$72</definedName>
    <definedName name="tcm.dlrs.Op1" localSheetId="9">'TA Summary'!$O$72</definedName>
    <definedName name="tcm.dlrs.Op1">'Total Amount'!$I$72</definedName>
    <definedName name="tcm.dlrs.Op2" localSheetId="9">'TA Summary'!$X$72</definedName>
    <definedName name="tcm.dlrs.Op2">'Total Amount'!$L$72</definedName>
    <definedName name="tcm.dlrs.Op3" localSheetId="9">'TA Summary'!#REF!</definedName>
    <definedName name="tcm.dlrs.Op3">'Total Amount'!$O$72</definedName>
    <definedName name="tcm.dlrs.Op4" localSheetId="9">'TA Summary'!#REF!</definedName>
    <definedName name="tcm.dlrs.Op4">'Total Amount'!$R$72</definedName>
    <definedName name="tcm.dlrs.Op5" localSheetId="9">'TA Summary'!#REF!</definedName>
    <definedName name="tcm.dlrs.Op5">'Total Amount'!$U$72</definedName>
    <definedName name="tdlc.dlrs.Base" localSheetId="9">'TA Summary'!$F$32</definedName>
    <definedName name="tdlc.dlrs.Base">'Total Amount'!$F$32</definedName>
    <definedName name="tdlc.dlrs.Op1" localSheetId="9">'TA Summary'!$O$32</definedName>
    <definedName name="tdlc.dlrs.Op1">'Total Amount'!$I$32</definedName>
    <definedName name="tdlc.dlrs.Op2" localSheetId="9">'TA Summary'!$X$32</definedName>
    <definedName name="tdlc.dlrs.Op2">'Total Amount'!$L$32</definedName>
    <definedName name="tdlc.dlrs.Op3" localSheetId="9">'TA Summary'!#REF!</definedName>
    <definedName name="tdlc.dlrs.Op3">'Total Amount'!$O$32</definedName>
    <definedName name="tdlc.dlrs.Op4" localSheetId="9">'TA Summary'!#REF!</definedName>
    <definedName name="tdlc.dlrs.Op4">'Total Amount'!$R$32</definedName>
    <definedName name="tdlc.dlrs.Op5" localSheetId="9">'TA Summary'!#REF!</definedName>
    <definedName name="tdlc.dlrs.Op5">'Total Amount'!$U$32</definedName>
    <definedName name="tdlc.hrs.Base" localSheetId="9">'TA Summary'!$D$32</definedName>
    <definedName name="tdlc.hrs.Base">'Total Amount'!$D$32</definedName>
    <definedName name="tdlc.hrs.Op1" localSheetId="9">'TA Summary'!$M$32</definedName>
    <definedName name="tdlc.hrs.Op1">'Total Amount'!$G$32</definedName>
    <definedName name="tdlc.hrs.Op2" localSheetId="9">'TA Summary'!$V$32</definedName>
    <definedName name="tdlc.hrs.Op2">'Total Amount'!$J$32</definedName>
    <definedName name="tdlc.hrs.Op3" localSheetId="9">'TA Summary'!#REF!</definedName>
    <definedName name="tdlc.hrs.Op3">'Total Amount'!$M$32</definedName>
    <definedName name="tdlc.hrs.Op4" localSheetId="9">'TA Summary'!#REF!</definedName>
    <definedName name="tdlc.hrs.Op4">'Total Amount'!$P$32</definedName>
    <definedName name="tdlc.hrs.Op5" localSheetId="9">'TA Summary'!#REF!</definedName>
    <definedName name="tdlc.hrs.Op5">'Total Amount'!$S$32</definedName>
    <definedName name="tecpff.dlrs.Base" localSheetId="9">'TA Summary'!$F$75</definedName>
    <definedName name="tecpff.dlrs.Base">'Total Amount'!$F$75</definedName>
    <definedName name="tecpff.dlrs.Op1" localSheetId="9">'TA Summary'!$O$75</definedName>
    <definedName name="tecpff.dlrs.Op1">'Total Amount'!$I$75</definedName>
    <definedName name="tecpff.dlrs.Op2" localSheetId="9">'TA Summary'!$X$75</definedName>
    <definedName name="tecpff.dlrs.Op2">'Total Amount'!$L$75</definedName>
    <definedName name="tecpff.dlrs.Op3" localSheetId="9">'TA Summary'!#REF!</definedName>
    <definedName name="tecpff.dlrs.Op3">'Total Amount'!$O$75</definedName>
    <definedName name="tecpff.dlrs.Op4" localSheetId="9">'TA Summary'!#REF!</definedName>
    <definedName name="tecpff.dlrs.Op4">'Total Amount'!$R$75</definedName>
    <definedName name="tecpff.dlrs.Op5" localSheetId="9">'TA Summary'!#REF!</definedName>
    <definedName name="tecpff.dlrs.Op5">'Total Amount'!$U$75</definedName>
    <definedName name="tfbc.dlrs.Base" localSheetId="9">'TA Summary'!$F$35</definedName>
    <definedName name="tfbc.dlrs.Base">'Total Amount'!$F$35</definedName>
    <definedName name="tfbc.dlrs.Op1" localSheetId="9">'TA Summary'!$O$35</definedName>
    <definedName name="tfbc.dlrs.Op1">'Total Amount'!$I$35</definedName>
    <definedName name="tfbc.dlrs.Op2" localSheetId="9">'TA Summary'!$X$35</definedName>
    <definedName name="tfbc.dlrs.Op2">'Total Amount'!$L$35</definedName>
    <definedName name="tfbc.dlrs.Op3" localSheetId="9">'TA Summary'!#REF!</definedName>
    <definedName name="tfbc.dlrs.Op3">'Total Amount'!$O$35</definedName>
    <definedName name="tfbc.dlrs.Op4" localSheetId="9">'TA Summary'!#REF!</definedName>
    <definedName name="tfbc.dlrs.Op4">'Total Amount'!$R$35</definedName>
    <definedName name="tfbc.dlrs.Op5" localSheetId="9">'TA Summary'!#REF!</definedName>
    <definedName name="tfbc.dlrs.Op5">'Total Amount'!$U$35</definedName>
    <definedName name="tgac.dlrs.Base" localSheetId="9">'TA Summary'!$F$67</definedName>
    <definedName name="tgac.dlrs.Base">'Total Amount'!$F$67</definedName>
    <definedName name="tgac.dlrs.Op1" localSheetId="9">'TA Summary'!$O$67</definedName>
    <definedName name="tgac.dlrs.Op1">'Total Amount'!$I$67</definedName>
    <definedName name="tgac.dlrs.Op2" localSheetId="9">'TA Summary'!$X$67</definedName>
    <definedName name="tgac.dlrs.Op2">'Total Amount'!$L$67</definedName>
    <definedName name="tgac.dlrs.Op3" localSheetId="9">'TA Summary'!#REF!</definedName>
    <definedName name="tgac.dlrs.Op3">'Total Amount'!$O$67</definedName>
    <definedName name="tgac.dlrs.Op4" localSheetId="9">'TA Summary'!#REF!</definedName>
    <definedName name="tgac.dlrs.Op4">'Total Amount'!$R$67</definedName>
    <definedName name="tgac.dlrs.Op5" localSheetId="9">'TA Summary'!#REF!</definedName>
    <definedName name="tgac.dlrs.Op5">'Total Amount'!$U$67</definedName>
    <definedName name="tloc.dlrs.Base" localSheetId="9">'TA Summary'!$F$38</definedName>
    <definedName name="tloc.dlrs.Base">'Total Amount'!$F$38</definedName>
    <definedName name="tloc.dlrs.Op1" localSheetId="9">'TA Summary'!$O$38</definedName>
    <definedName name="tloc.dlrs.Op1">'Total Amount'!$I$38</definedName>
    <definedName name="tloc.dlrs.Op2" localSheetId="9">'TA Summary'!$X$38</definedName>
    <definedName name="tloc.dlrs.Op2">'Total Amount'!$L$38</definedName>
    <definedName name="tloc.dlrs.Op3" localSheetId="9">'TA Summary'!#REF!</definedName>
    <definedName name="tloc.dlrs.Op3">'Total Amount'!$O$38</definedName>
    <definedName name="tloc.dlrs.Op4" localSheetId="9">'TA Summary'!#REF!</definedName>
    <definedName name="tloc.dlrs.Op4">'Total Amount'!$R$38</definedName>
    <definedName name="tloc.dlrs.Op5" localSheetId="9">'TA Summary'!#REF!</definedName>
    <definedName name="tloc.dlrs.Op5">'Total Amount'!$U$38</definedName>
    <definedName name="tmhc.dlrs.Base" localSheetId="9">'TA Summary'!$F$62</definedName>
    <definedName name="tmhc.dlrs.Base">'Total Amount'!$F$62</definedName>
    <definedName name="tmhc.dlrs.Op1" localSheetId="9">'TA Summary'!$O$62</definedName>
    <definedName name="tmhc.dlrs.Op1">'Total Amount'!$I$62</definedName>
    <definedName name="tmhc.dlrs.Op2" localSheetId="9">'TA Summary'!$X$62</definedName>
    <definedName name="tmhc.dlrs.Op2">'Total Amount'!$L$62</definedName>
    <definedName name="tmhc.dlrs.Op3" localSheetId="9">'TA Summary'!#REF!</definedName>
    <definedName name="tmhc.dlrs.Op3">'Total Amount'!$O$62</definedName>
    <definedName name="tmhc.dlrs.Op4" localSheetId="9">'TA Summary'!#REF!</definedName>
    <definedName name="tmhc.dlrs.Op4">'Total Amount'!$R$62</definedName>
    <definedName name="tmhc.dlrs.Op5" localSheetId="9">'TA Summary'!#REF!</definedName>
    <definedName name="tmhc.dlrs.Op5">'Total Amount'!$U$62</definedName>
    <definedName name="tmmc.dlrs.Base" localSheetId="9">'TA Summary'!$F$62</definedName>
    <definedName name="tmmc.dlrs.Base">'Total Amount'!$F$62</definedName>
    <definedName name="tmmc.dlrs.Op1" localSheetId="9">'TA Summary'!$O$62</definedName>
    <definedName name="tmmc.dlrs.Op1">'Total Amount'!$I$62</definedName>
    <definedName name="tmmc.dlrs.Op2" localSheetId="9">'TA Summary'!$X$62</definedName>
    <definedName name="tmmc.dlrs.Op2">'Total Amount'!$L$62</definedName>
    <definedName name="tmmc.dlrs.Op3" localSheetId="9">'TA Summary'!#REF!</definedName>
    <definedName name="tmmc.dlrs.Op3">'Total Amount'!$O$62</definedName>
    <definedName name="tmmc.dlrs.Op4" localSheetId="9">'TA Summary'!#REF!</definedName>
    <definedName name="tmmc.dlrs.Op4">'Total Amount'!$R$62</definedName>
    <definedName name="tmmc.dlrs.Op5" localSheetId="9">'TA Summary'!#REF!</definedName>
    <definedName name="tmmc.dlrs.Op5">'Total Amount'!$U$62</definedName>
    <definedName name="todc.dlrs.Base" localSheetId="9">'TA Summary'!$F$58</definedName>
    <definedName name="todc.dlrs.Base">'Total Amount'!$F$58</definedName>
    <definedName name="todc.dlrs.Op1" localSheetId="9">'TA Summary'!$O$58</definedName>
    <definedName name="todc.dlrs.Op1">'Total Amount'!$I$58</definedName>
    <definedName name="todc.dlrs.Op2" localSheetId="9">'TA Summary'!$X$58</definedName>
    <definedName name="todc.dlrs.Op2">'Total Amount'!$L$58</definedName>
    <definedName name="todc.dlrs.Op3" localSheetId="9">'TA Summary'!#REF!</definedName>
    <definedName name="todc.dlrs.Op3">'Total Amount'!$O$58</definedName>
    <definedName name="todc.dlrs.Op4" localSheetId="9">'TA Summary'!#REF!</definedName>
    <definedName name="todc.dlrs.Op4">'Total Amount'!$R$58</definedName>
    <definedName name="todc.dlrs.Op5" localSheetId="9">'TA Summary'!#REF!</definedName>
    <definedName name="todc.dlrs.Op5">'Total Amount'!$U$58</definedName>
    <definedName name="tsc.dlrs.Base" localSheetId="9">'TA Summary'!$F$44</definedName>
    <definedName name="tsc.dlrs.Base">'Total Amount'!$F$44</definedName>
    <definedName name="tsc.dlrs.Op1" localSheetId="9">'TA Summary'!$O$44</definedName>
    <definedName name="tsc.dlrs.Op1">'Total Amount'!$I$44</definedName>
    <definedName name="tsc.dlrs.Op2" localSheetId="9">'TA Summary'!$X$44</definedName>
    <definedName name="tsc.dlrs.Op2">'Total Amount'!$L$44</definedName>
    <definedName name="tsc.dlrs.Op3" localSheetId="9">'TA Summary'!#REF!</definedName>
    <definedName name="tsc.dlrs.Op3">'Total Amount'!$O$44</definedName>
    <definedName name="tsc.dlrs.Op4" localSheetId="9">'TA Summary'!#REF!</definedName>
    <definedName name="tsc.dlrs.Op4">'Total Amount'!$R$44</definedName>
    <definedName name="tsc.dlrs.Op5" localSheetId="9">'TA Summary'!#REF!</definedName>
    <definedName name="tsc.dlrs.Op5">'Total Amount'!$U$44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58" l="1"/>
  <c r="Y13" i="58"/>
  <c r="R13" i="58"/>
  <c r="L13" i="58"/>
  <c r="J13" i="58"/>
  <c r="I13" i="58"/>
  <c r="H13" i="58"/>
  <c r="U13" i="58" s="1"/>
  <c r="Y12" i="58"/>
  <c r="R12" i="58"/>
  <c r="L12" i="58"/>
  <c r="J12" i="58"/>
  <c r="I12" i="58"/>
  <c r="H12" i="58"/>
  <c r="N12" i="58" s="1"/>
  <c r="Y11" i="58"/>
  <c r="R11" i="58"/>
  <c r="L11" i="58"/>
  <c r="J11" i="58"/>
  <c r="I11" i="58"/>
  <c r="H11" i="58"/>
  <c r="N11" i="58" s="1"/>
  <c r="Y10" i="58"/>
  <c r="R10" i="58"/>
  <c r="L10" i="58"/>
  <c r="J10" i="58"/>
  <c r="I10" i="58"/>
  <c r="H10" i="58"/>
  <c r="U10" i="58" s="1"/>
  <c r="Y8" i="58"/>
  <c r="L8" i="58"/>
  <c r="J8" i="58"/>
  <c r="Q8" i="58" s="1"/>
  <c r="I8" i="58"/>
  <c r="P8" i="58" s="1"/>
  <c r="H8" i="58"/>
  <c r="N8" i="58" s="1"/>
  <c r="Y7" i="58"/>
  <c r="L7" i="58"/>
  <c r="J7" i="58"/>
  <c r="Q7" i="58" s="1"/>
  <c r="I7" i="58"/>
  <c r="P7" i="58" s="1"/>
  <c r="H7" i="58"/>
  <c r="N7" i="58" s="1"/>
  <c r="Y6" i="58"/>
  <c r="L6" i="58"/>
  <c r="J6" i="58"/>
  <c r="Q6" i="58" s="1"/>
  <c r="I6" i="58"/>
  <c r="P6" i="58" s="1"/>
  <c r="H6" i="58"/>
  <c r="N6" i="58" s="1"/>
  <c r="Y5" i="58"/>
  <c r="Q5" i="58"/>
  <c r="L5" i="58"/>
  <c r="J5" i="58"/>
  <c r="I5" i="58"/>
  <c r="P5" i="58" s="1"/>
  <c r="R5" i="58" s="1"/>
  <c r="H5" i="58"/>
  <c r="U5" i="58" s="1"/>
  <c r="U12" i="58" l="1"/>
  <c r="AB12" i="58" s="1"/>
  <c r="AC12" i="58" s="1"/>
  <c r="U7" i="58"/>
  <c r="R7" i="58"/>
  <c r="N10" i="58"/>
  <c r="U6" i="58"/>
  <c r="U11" i="58"/>
  <c r="AB10" i="58"/>
  <c r="AC10" i="58" s="1"/>
  <c r="U8" i="58"/>
  <c r="AB11" i="58"/>
  <c r="AC11" i="58" s="1"/>
  <c r="N5" i="58"/>
  <c r="AB5" i="58" s="1"/>
  <c r="AC5" i="58" s="1"/>
  <c r="R6" i="58"/>
  <c r="R8" i="58"/>
  <c r="AB8" i="58"/>
  <c r="AC8" i="58" s="1"/>
  <c r="AB7" i="58"/>
  <c r="AC7" i="58" s="1"/>
  <c r="N13" i="58"/>
  <c r="AB13" i="58" s="1"/>
  <c r="AC13" i="58" s="1"/>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8" i="33"/>
  <c r="X9" i="33"/>
  <c r="X10" i="33"/>
  <c r="X11" i="33"/>
  <c r="X12" i="33"/>
  <c r="X13" i="33"/>
  <c r="X14" i="33"/>
  <c r="X15" i="33"/>
  <c r="X16" i="33"/>
  <c r="X17" i="33"/>
  <c r="X18" i="33"/>
  <c r="X19" i="33"/>
  <c r="X20" i="33"/>
  <c r="X21" i="33"/>
  <c r="X22" i="33"/>
  <c r="X23" i="33"/>
  <c r="X24" i="33"/>
  <c r="X25" i="33"/>
  <c r="X26" i="33"/>
  <c r="X27" i="33"/>
  <c r="X28" i="33"/>
  <c r="X29" i="33"/>
  <c r="X30" i="33"/>
  <c r="X31" i="33"/>
  <c r="X8" i="33"/>
  <c r="R9" i="33"/>
  <c r="R10" i="33"/>
  <c r="R11" i="33"/>
  <c r="R12" i="33"/>
  <c r="R13" i="33"/>
  <c r="R14" i="33"/>
  <c r="R15" i="33"/>
  <c r="R16" i="33"/>
  <c r="R17" i="33"/>
  <c r="R18" i="33"/>
  <c r="R19" i="33"/>
  <c r="R20" i="33"/>
  <c r="R21" i="33"/>
  <c r="R22" i="33"/>
  <c r="R23" i="33"/>
  <c r="R24" i="33"/>
  <c r="R25" i="33"/>
  <c r="R26" i="33"/>
  <c r="R27" i="33"/>
  <c r="R28" i="33"/>
  <c r="R29" i="33"/>
  <c r="R30" i="33"/>
  <c r="R31" i="33"/>
  <c r="R8" i="33"/>
  <c r="L9" i="33"/>
  <c r="L10" i="33"/>
  <c r="L11" i="33"/>
  <c r="L12" i="33"/>
  <c r="L13" i="33"/>
  <c r="L14" i="33"/>
  <c r="L15" i="33"/>
  <c r="L16" i="33"/>
  <c r="L17" i="33"/>
  <c r="L18" i="33"/>
  <c r="L19" i="33"/>
  <c r="L20" i="33"/>
  <c r="L21" i="33"/>
  <c r="L22" i="33"/>
  <c r="L23" i="33"/>
  <c r="L24" i="33"/>
  <c r="L25" i="33"/>
  <c r="L26" i="33"/>
  <c r="L27" i="33"/>
  <c r="L28" i="33"/>
  <c r="L29" i="33"/>
  <c r="L30" i="33"/>
  <c r="L31" i="33"/>
  <c r="L8" i="33"/>
  <c r="AC14" i="58" l="1"/>
  <c r="AB6" i="58"/>
  <c r="AC6" i="58" s="1"/>
  <c r="AC9" i="58" s="1"/>
  <c r="AC15" i="58" s="1"/>
  <c r="N26" i="56"/>
  <c r="N25" i="56"/>
  <c r="N24" i="56"/>
  <c r="N18" i="56"/>
  <c r="N17" i="56"/>
  <c r="N16" i="56"/>
  <c r="N10" i="56"/>
  <c r="N9" i="56"/>
  <c r="N8" i="56"/>
  <c r="G6" i="1"/>
  <c r="N19" i="56" l="1"/>
  <c r="N27" i="56"/>
  <c r="N11" i="56"/>
  <c r="H1" i="37"/>
  <c r="G1" i="37"/>
  <c r="F1" i="37"/>
  <c r="E1" i="37"/>
  <c r="D1" i="37"/>
  <c r="C1" i="37"/>
  <c r="C11" i="35" l="1"/>
  <c r="D11" i="35" s="1"/>
  <c r="E11" i="35" s="1"/>
  <c r="F11" i="35" s="1"/>
  <c r="G11" i="35" s="1"/>
  <c r="C10" i="35"/>
  <c r="D10" i="35" s="1"/>
  <c r="E10" i="35" s="1"/>
  <c r="F10" i="35" s="1"/>
  <c r="G10" i="35" l="1"/>
  <c r="AS74" i="26" l="1"/>
  <c r="AK74" i="26"/>
  <c r="AC74" i="26"/>
  <c r="U74" i="26"/>
  <c r="M74" i="26"/>
  <c r="E74" i="26"/>
  <c r="AS71" i="26"/>
  <c r="AR71" i="26"/>
  <c r="AS70" i="26"/>
  <c r="AR70" i="26"/>
  <c r="AK71" i="26"/>
  <c r="AJ71" i="26"/>
  <c r="AK70" i="26"/>
  <c r="AJ70" i="26"/>
  <c r="AC71" i="26"/>
  <c r="AB71" i="26"/>
  <c r="AC70" i="26"/>
  <c r="AB70" i="26"/>
  <c r="U71" i="26"/>
  <c r="T71" i="26"/>
  <c r="U70" i="26"/>
  <c r="T70" i="26"/>
  <c r="M71" i="26"/>
  <c r="L71" i="26"/>
  <c r="M70" i="26"/>
  <c r="L70" i="26"/>
  <c r="E71" i="26"/>
  <c r="D71" i="26"/>
  <c r="E70" i="26"/>
  <c r="D70" i="26"/>
  <c r="AS66" i="26"/>
  <c r="AR66" i="26"/>
  <c r="AS65" i="26"/>
  <c r="AK66" i="26"/>
  <c r="AJ66" i="26"/>
  <c r="AK65" i="26"/>
  <c r="AC66" i="26"/>
  <c r="AB66" i="26"/>
  <c r="AC65" i="26"/>
  <c r="U66" i="26"/>
  <c r="T66" i="26"/>
  <c r="U65" i="26"/>
  <c r="M66" i="26"/>
  <c r="L66" i="26"/>
  <c r="M65" i="26"/>
  <c r="E66" i="26"/>
  <c r="D66" i="26"/>
  <c r="E65" i="26"/>
  <c r="AS61" i="26"/>
  <c r="AR61" i="26"/>
  <c r="AS60" i="26"/>
  <c r="AR60" i="26"/>
  <c r="AK61" i="26"/>
  <c r="AJ61" i="26"/>
  <c r="AK60" i="26"/>
  <c r="AJ60" i="26"/>
  <c r="AC61" i="26"/>
  <c r="AB61" i="26"/>
  <c r="AC60" i="26"/>
  <c r="AB60" i="26"/>
  <c r="U61" i="26"/>
  <c r="T61" i="26"/>
  <c r="U60" i="26"/>
  <c r="T60" i="26"/>
  <c r="M61" i="26"/>
  <c r="L61" i="26"/>
  <c r="M60" i="26"/>
  <c r="L60" i="26"/>
  <c r="E61" i="26"/>
  <c r="D61" i="26"/>
  <c r="E60" i="26"/>
  <c r="D60" i="26"/>
  <c r="AY57" i="26"/>
  <c r="AY56" i="26"/>
  <c r="AY55" i="26"/>
  <c r="AY54" i="26"/>
  <c r="AY53" i="26"/>
  <c r="AY52" i="26"/>
  <c r="AQ57" i="26"/>
  <c r="AQ56" i="26"/>
  <c r="AQ55" i="26"/>
  <c r="AQ54" i="26"/>
  <c r="AQ53" i="26"/>
  <c r="AQ52" i="26"/>
  <c r="AI57" i="26"/>
  <c r="AI56" i="26"/>
  <c r="AI55" i="26"/>
  <c r="AI54" i="26"/>
  <c r="AI53" i="26"/>
  <c r="AI52" i="26"/>
  <c r="AA57" i="26"/>
  <c r="AA56" i="26"/>
  <c r="AA55" i="26"/>
  <c r="AA54" i="26"/>
  <c r="AA53" i="26"/>
  <c r="AA52" i="26"/>
  <c r="S57" i="26"/>
  <c r="S56" i="26"/>
  <c r="S55" i="26"/>
  <c r="S54" i="26"/>
  <c r="S53" i="26"/>
  <c r="S52" i="26"/>
  <c r="K57" i="26"/>
  <c r="K56" i="26"/>
  <c r="K55" i="26"/>
  <c r="K54" i="26"/>
  <c r="K53" i="26"/>
  <c r="K52" i="26"/>
  <c r="AS49" i="26"/>
  <c r="AR49" i="26"/>
  <c r="AS48" i="26"/>
  <c r="AR48" i="26"/>
  <c r="AS47" i="26"/>
  <c r="AR47" i="26"/>
  <c r="AS46" i="26"/>
  <c r="AR46" i="26"/>
  <c r="AK49" i="26"/>
  <c r="AJ49" i="26"/>
  <c r="AK48" i="26"/>
  <c r="AJ48" i="26"/>
  <c r="AK47" i="26"/>
  <c r="AJ47" i="26"/>
  <c r="AK46" i="26"/>
  <c r="AJ46" i="26"/>
  <c r="AC49" i="26"/>
  <c r="AB49" i="26"/>
  <c r="AC48" i="26"/>
  <c r="AB48" i="26"/>
  <c r="AC47" i="26"/>
  <c r="AB47" i="26"/>
  <c r="AC46" i="26"/>
  <c r="AB46" i="26"/>
  <c r="U49" i="26"/>
  <c r="T49" i="26"/>
  <c r="U48" i="26"/>
  <c r="T48" i="26"/>
  <c r="U47" i="26"/>
  <c r="T47" i="26"/>
  <c r="U46" i="26"/>
  <c r="T46" i="26"/>
  <c r="M49" i="26"/>
  <c r="L49" i="26"/>
  <c r="M48" i="26"/>
  <c r="L48" i="26"/>
  <c r="M47" i="26"/>
  <c r="L47" i="26"/>
  <c r="M46" i="26"/>
  <c r="L46" i="26"/>
  <c r="E49" i="26"/>
  <c r="D49" i="26"/>
  <c r="E48" i="26"/>
  <c r="D48" i="26"/>
  <c r="E47" i="26"/>
  <c r="D47" i="26"/>
  <c r="E46" i="26"/>
  <c r="D46" i="26"/>
  <c r="AY43" i="26"/>
  <c r="AY42" i="26"/>
  <c r="AY41" i="26"/>
  <c r="AY40" i="26"/>
  <c r="AQ43" i="26"/>
  <c r="AQ42" i="26"/>
  <c r="AQ41" i="26"/>
  <c r="AQ40" i="26"/>
  <c r="AI43" i="26"/>
  <c r="AI42" i="26"/>
  <c r="AI41" i="26"/>
  <c r="AI40" i="26"/>
  <c r="AA43" i="26"/>
  <c r="AA42" i="26"/>
  <c r="AA41" i="26"/>
  <c r="AA40" i="26"/>
  <c r="S43" i="26"/>
  <c r="S42" i="26"/>
  <c r="S41" i="26"/>
  <c r="S40" i="26"/>
  <c r="K43" i="26"/>
  <c r="K42" i="26"/>
  <c r="K41" i="26"/>
  <c r="K40" i="26"/>
  <c r="AR31" i="26"/>
  <c r="AR30" i="26"/>
  <c r="AR29" i="26"/>
  <c r="AR28" i="26"/>
  <c r="AR27" i="26"/>
  <c r="AR26" i="26"/>
  <c r="AR25" i="26"/>
  <c r="AR24" i="26"/>
  <c r="AR23" i="26"/>
  <c r="AR22" i="26"/>
  <c r="AR21" i="26"/>
  <c r="AR20" i="26"/>
  <c r="AR19" i="26"/>
  <c r="AR18" i="26"/>
  <c r="AR17" i="26"/>
  <c r="AR16" i="26"/>
  <c r="AR15" i="26"/>
  <c r="AR14" i="26"/>
  <c r="AR13" i="26"/>
  <c r="AR12" i="26"/>
  <c r="AR11" i="26"/>
  <c r="AR10" i="26"/>
  <c r="AR9" i="26"/>
  <c r="AR8" i="26"/>
  <c r="AJ31" i="26"/>
  <c r="AJ30" i="26"/>
  <c r="AJ29" i="26"/>
  <c r="AJ28" i="26"/>
  <c r="AJ27" i="26"/>
  <c r="AJ26" i="26"/>
  <c r="AJ25" i="26"/>
  <c r="AJ24" i="26"/>
  <c r="AJ23" i="26"/>
  <c r="AJ22" i="26"/>
  <c r="AJ21" i="26"/>
  <c r="AJ20" i="26"/>
  <c r="AJ19" i="26"/>
  <c r="AJ18" i="26"/>
  <c r="AJ17" i="26"/>
  <c r="AJ16" i="26"/>
  <c r="AJ15" i="26"/>
  <c r="AJ14" i="26"/>
  <c r="AJ13" i="26"/>
  <c r="AJ12" i="26"/>
  <c r="AJ11" i="26"/>
  <c r="AJ10" i="26"/>
  <c r="AJ9" i="26"/>
  <c r="AJ8" i="26"/>
  <c r="AB31" i="26"/>
  <c r="AB30" i="26"/>
  <c r="AB29" i="26"/>
  <c r="AB28" i="26"/>
  <c r="AB27" i="26"/>
  <c r="AB26" i="26"/>
  <c r="AB25" i="26"/>
  <c r="AB24" i="26"/>
  <c r="AB23" i="26"/>
  <c r="AB22" i="26"/>
  <c r="AB21" i="26"/>
  <c r="AB20" i="26"/>
  <c r="AB19" i="26"/>
  <c r="AB18" i="26"/>
  <c r="AB17" i="26"/>
  <c r="AB16" i="26"/>
  <c r="AB15" i="26"/>
  <c r="AB14" i="26"/>
  <c r="AB13" i="26"/>
  <c r="AB12" i="26"/>
  <c r="AB11" i="26"/>
  <c r="AB10" i="26"/>
  <c r="AB9" i="26"/>
  <c r="AB8" i="26"/>
  <c r="T31" i="26"/>
  <c r="T30" i="26"/>
  <c r="T29" i="26"/>
  <c r="T28" i="26"/>
  <c r="T27" i="26"/>
  <c r="T26" i="26"/>
  <c r="T25" i="26"/>
  <c r="T24" i="26"/>
  <c r="T23" i="26"/>
  <c r="T22" i="26"/>
  <c r="T21" i="26"/>
  <c r="T20" i="26"/>
  <c r="T19" i="26"/>
  <c r="T18" i="26"/>
  <c r="T17" i="26"/>
  <c r="T16" i="26"/>
  <c r="T15" i="26"/>
  <c r="T14" i="26"/>
  <c r="T13" i="26"/>
  <c r="T12" i="26"/>
  <c r="T11" i="26"/>
  <c r="T10" i="26"/>
  <c r="T9" i="26"/>
  <c r="T8" i="26"/>
  <c r="L31" i="26"/>
  <c r="L30" i="26"/>
  <c r="L29" i="26"/>
  <c r="L28" i="26"/>
  <c r="L27" i="26"/>
  <c r="L26" i="26"/>
  <c r="L25" i="26"/>
  <c r="L24" i="26"/>
  <c r="L23" i="26"/>
  <c r="L22" i="26"/>
  <c r="L21" i="26"/>
  <c r="L20" i="26"/>
  <c r="L19" i="26"/>
  <c r="L18" i="26"/>
  <c r="L17" i="26"/>
  <c r="L16" i="26"/>
  <c r="L15" i="26"/>
  <c r="L14" i="26"/>
  <c r="L13" i="26"/>
  <c r="L12" i="26"/>
  <c r="L11" i="26"/>
  <c r="L10" i="26"/>
  <c r="L9" i="26"/>
  <c r="L8" i="26"/>
  <c r="D31" i="26"/>
  <c r="D30" i="26"/>
  <c r="D29" i="26"/>
  <c r="D28" i="26"/>
  <c r="D27" i="26"/>
  <c r="D26" i="26"/>
  <c r="D25" i="26"/>
  <c r="D24" i="26"/>
  <c r="D23" i="26"/>
  <c r="D22" i="26"/>
  <c r="D21" i="26"/>
  <c r="D20" i="26"/>
  <c r="D19" i="26"/>
  <c r="D18" i="26"/>
  <c r="D17" i="26"/>
  <c r="D16" i="26"/>
  <c r="D15" i="26"/>
  <c r="D14" i="26"/>
  <c r="D13" i="26"/>
  <c r="D12" i="26"/>
  <c r="D11" i="26"/>
  <c r="D10" i="26"/>
  <c r="D9" i="26"/>
  <c r="D8" i="26"/>
  <c r="AS74" i="22"/>
  <c r="AK74" i="22"/>
  <c r="AC74" i="22"/>
  <c r="U74" i="22"/>
  <c r="M74" i="22"/>
  <c r="E74" i="22"/>
  <c r="AS71" i="22"/>
  <c r="AR71" i="22"/>
  <c r="AS70" i="22"/>
  <c r="AR70" i="22"/>
  <c r="AK71" i="22"/>
  <c r="AJ71" i="22"/>
  <c r="AK70" i="22"/>
  <c r="AJ70" i="22"/>
  <c r="AC71" i="22"/>
  <c r="AB71" i="22"/>
  <c r="AC70" i="22"/>
  <c r="AB70" i="22"/>
  <c r="U71" i="22"/>
  <c r="T71" i="22"/>
  <c r="U70" i="22"/>
  <c r="T70" i="22"/>
  <c r="M71" i="22"/>
  <c r="L71" i="22"/>
  <c r="M70" i="22"/>
  <c r="L70" i="22"/>
  <c r="E71" i="22"/>
  <c r="D71" i="22"/>
  <c r="E70" i="22"/>
  <c r="D70" i="22"/>
  <c r="AS66" i="22"/>
  <c r="AR66" i="22"/>
  <c r="AS65" i="22"/>
  <c r="AK66" i="22"/>
  <c r="AJ66" i="22"/>
  <c r="AK65" i="22"/>
  <c r="AC66" i="22"/>
  <c r="AB66" i="22"/>
  <c r="AC65" i="22"/>
  <c r="U66" i="22"/>
  <c r="T66" i="22"/>
  <c r="U65" i="22"/>
  <c r="M66" i="22"/>
  <c r="L66" i="22"/>
  <c r="M65" i="22"/>
  <c r="E66" i="22"/>
  <c r="D66" i="22"/>
  <c r="E65" i="22"/>
  <c r="AS61" i="22"/>
  <c r="AR61" i="22"/>
  <c r="AS60" i="22"/>
  <c r="AR60" i="22"/>
  <c r="AK61" i="22"/>
  <c r="AJ61" i="22"/>
  <c r="AK60" i="22"/>
  <c r="AJ60" i="22"/>
  <c r="AC61" i="22"/>
  <c r="AB61" i="22"/>
  <c r="AC60" i="22"/>
  <c r="AB60" i="22"/>
  <c r="U61" i="22"/>
  <c r="T61" i="22"/>
  <c r="U60" i="22"/>
  <c r="T60" i="22"/>
  <c r="M61" i="22"/>
  <c r="L61" i="22"/>
  <c r="M60" i="22"/>
  <c r="L60" i="22"/>
  <c r="E61" i="22"/>
  <c r="D61" i="22"/>
  <c r="E60" i="22"/>
  <c r="D60" i="22"/>
  <c r="AY57" i="22"/>
  <c r="AY56" i="22"/>
  <c r="AY55" i="22"/>
  <c r="AY54" i="22"/>
  <c r="AY53" i="22"/>
  <c r="AY52" i="22"/>
  <c r="AQ57" i="22"/>
  <c r="AQ56" i="22"/>
  <c r="AQ55" i="22"/>
  <c r="AQ54" i="22"/>
  <c r="AQ53" i="22"/>
  <c r="AQ52" i="22"/>
  <c r="AI57" i="22"/>
  <c r="AI56" i="22"/>
  <c r="AI55" i="22"/>
  <c r="AI54" i="22"/>
  <c r="AI53" i="22"/>
  <c r="AI52" i="22"/>
  <c r="AA57" i="22"/>
  <c r="AA56" i="22"/>
  <c r="AA55" i="22"/>
  <c r="AA54" i="22"/>
  <c r="AA53" i="22"/>
  <c r="AA52" i="22"/>
  <c r="S57" i="22"/>
  <c r="S56" i="22"/>
  <c r="S55" i="22"/>
  <c r="S54" i="22"/>
  <c r="S53" i="22"/>
  <c r="S52" i="22"/>
  <c r="K57" i="22"/>
  <c r="K56" i="22"/>
  <c r="K55" i="22"/>
  <c r="K54" i="22"/>
  <c r="K53" i="22"/>
  <c r="K52" i="22"/>
  <c r="AZ47" i="38"/>
  <c r="G47" i="45" s="1"/>
  <c r="AZ48" i="38"/>
  <c r="G48" i="45" s="1"/>
  <c r="AZ49" i="38"/>
  <c r="G49" i="45" s="1"/>
  <c r="AZ47" i="51"/>
  <c r="J47" i="45" s="1"/>
  <c r="AZ48" i="51"/>
  <c r="J48" i="45" s="1"/>
  <c r="AZ49" i="51"/>
  <c r="J49" i="45" s="1"/>
  <c r="AZ47" i="41"/>
  <c r="M47" i="45" s="1"/>
  <c r="AZ48" i="41"/>
  <c r="M48" i="45" s="1"/>
  <c r="AZ49" i="41"/>
  <c r="M49" i="45" s="1"/>
  <c r="AZ47" i="40"/>
  <c r="P47" i="45" s="1"/>
  <c r="AZ48" i="40"/>
  <c r="P48" i="45" s="1"/>
  <c r="AZ49" i="40"/>
  <c r="P49" i="45" s="1"/>
  <c r="AZ47" i="53"/>
  <c r="S47" i="45" s="1"/>
  <c r="AZ48" i="53"/>
  <c r="S48" i="45" s="1"/>
  <c r="AZ49" i="53"/>
  <c r="S49" i="45" s="1"/>
  <c r="AZ47" i="42"/>
  <c r="V47" i="45" s="1"/>
  <c r="AZ48" i="42"/>
  <c r="V48" i="45" s="1"/>
  <c r="AZ49" i="42"/>
  <c r="V49" i="45" s="1"/>
  <c r="AZ47" i="43"/>
  <c r="Y47" i="45" s="1"/>
  <c r="AZ48" i="43"/>
  <c r="Y48" i="45" s="1"/>
  <c r="AZ49" i="43"/>
  <c r="Y49" i="45" s="1"/>
  <c r="AZ47" i="54"/>
  <c r="AB47" i="45" s="1"/>
  <c r="AZ48" i="54"/>
  <c r="AB48" i="45" s="1"/>
  <c r="AZ49" i="54"/>
  <c r="AB49" i="45" s="1"/>
  <c r="AZ47" i="23"/>
  <c r="D47" i="45" s="1"/>
  <c r="AZ48" i="23"/>
  <c r="D48" i="45" s="1"/>
  <c r="AZ49" i="23"/>
  <c r="D49" i="45" s="1"/>
  <c r="AZ46" i="38"/>
  <c r="G46" i="45" s="1"/>
  <c r="AZ46" i="51"/>
  <c r="J46" i="45" s="1"/>
  <c r="AZ46" i="41"/>
  <c r="M46" i="45" s="1"/>
  <c r="AZ46" i="40"/>
  <c r="P46" i="45" s="1"/>
  <c r="AZ46" i="53"/>
  <c r="S46" i="45" s="1"/>
  <c r="AZ46" i="42"/>
  <c r="V46" i="45" s="1"/>
  <c r="AZ46" i="43"/>
  <c r="Y46" i="45" s="1"/>
  <c r="AZ46" i="54"/>
  <c r="AB46" i="45" s="1"/>
  <c r="AZ46" i="23"/>
  <c r="D46" i="45" s="1"/>
  <c r="AS49" i="22"/>
  <c r="AR49" i="22"/>
  <c r="AS48" i="22"/>
  <c r="AR48" i="22"/>
  <c r="AS47" i="22"/>
  <c r="AR47" i="22"/>
  <c r="AS46" i="22"/>
  <c r="AR46" i="22"/>
  <c r="AK49" i="22"/>
  <c r="AJ49" i="22"/>
  <c r="AK48" i="22"/>
  <c r="AJ48" i="22"/>
  <c r="AK47" i="22"/>
  <c r="AJ47" i="22"/>
  <c r="AK46" i="22"/>
  <c r="AJ46" i="22"/>
  <c r="AC49" i="22"/>
  <c r="AB49" i="22"/>
  <c r="AC48" i="22"/>
  <c r="AB48" i="22"/>
  <c r="AC47" i="22"/>
  <c r="AB47" i="22"/>
  <c r="AC46" i="22"/>
  <c r="AB46" i="22"/>
  <c r="U49" i="22"/>
  <c r="T49" i="22"/>
  <c r="U48" i="22"/>
  <c r="T48" i="22"/>
  <c r="U47" i="22"/>
  <c r="T47" i="22"/>
  <c r="U46" i="22"/>
  <c r="T46" i="22"/>
  <c r="M49" i="22"/>
  <c r="L49" i="22"/>
  <c r="M48" i="22"/>
  <c r="L48" i="22"/>
  <c r="M47" i="22"/>
  <c r="L47" i="22"/>
  <c r="M46" i="22"/>
  <c r="L46" i="22"/>
  <c r="E49" i="22"/>
  <c r="D49" i="22"/>
  <c r="E48" i="22"/>
  <c r="D48" i="22"/>
  <c r="E47" i="22"/>
  <c r="D47" i="22"/>
  <c r="E46" i="22"/>
  <c r="D46" i="22"/>
  <c r="AY43" i="22"/>
  <c r="AY42" i="22"/>
  <c r="AY41" i="22"/>
  <c r="AY40" i="22"/>
  <c r="AQ43" i="22"/>
  <c r="AQ42" i="22"/>
  <c r="AQ41" i="22"/>
  <c r="AQ40" i="22"/>
  <c r="AI43" i="22"/>
  <c r="AI42" i="22"/>
  <c r="AI41" i="22"/>
  <c r="AI40" i="22"/>
  <c r="AA43" i="22"/>
  <c r="AA42" i="22"/>
  <c r="AA41" i="22"/>
  <c r="AA40" i="22"/>
  <c r="S43" i="22"/>
  <c r="S42" i="22"/>
  <c r="S41" i="22"/>
  <c r="S40" i="22"/>
  <c r="K40" i="22"/>
  <c r="K43" i="22"/>
  <c r="K42" i="22"/>
  <c r="K41" i="22"/>
  <c r="AR31" i="22"/>
  <c r="AR30" i="22"/>
  <c r="AR29" i="22"/>
  <c r="AR28" i="22"/>
  <c r="AR27" i="22"/>
  <c r="AR26" i="22"/>
  <c r="AR25" i="22"/>
  <c r="AR24" i="22"/>
  <c r="AR23" i="22"/>
  <c r="AR22" i="22"/>
  <c r="AR21" i="22"/>
  <c r="AR20" i="22"/>
  <c r="AR19" i="22"/>
  <c r="AR18" i="22"/>
  <c r="AR17" i="22"/>
  <c r="AR16" i="22"/>
  <c r="AR15" i="22"/>
  <c r="AR14" i="22"/>
  <c r="AR13" i="22"/>
  <c r="AR12" i="22"/>
  <c r="AR11" i="22"/>
  <c r="AR10" i="22"/>
  <c r="AR9" i="22"/>
  <c r="AR8" i="22"/>
  <c r="AJ31" i="22"/>
  <c r="AJ30" i="22"/>
  <c r="AJ29" i="22"/>
  <c r="AJ28" i="22"/>
  <c r="AJ27" i="22"/>
  <c r="AJ26" i="22"/>
  <c r="AJ25" i="22"/>
  <c r="AJ24" i="22"/>
  <c r="AJ23" i="22"/>
  <c r="AJ22" i="22"/>
  <c r="AJ21" i="22"/>
  <c r="AJ20" i="22"/>
  <c r="AJ19" i="22"/>
  <c r="AJ18" i="22"/>
  <c r="AJ17" i="22"/>
  <c r="AJ16" i="22"/>
  <c r="AJ15" i="22"/>
  <c r="AJ14" i="22"/>
  <c r="AJ13" i="22"/>
  <c r="AJ12" i="22"/>
  <c r="AJ11" i="22"/>
  <c r="AJ10" i="22"/>
  <c r="AJ9" i="22"/>
  <c r="AJ8" i="22"/>
  <c r="AB31" i="22"/>
  <c r="AB30" i="22"/>
  <c r="AB29" i="22"/>
  <c r="AB28" i="22"/>
  <c r="AB27" i="22"/>
  <c r="AB26" i="22"/>
  <c r="AB25" i="22"/>
  <c r="AB24" i="22"/>
  <c r="AB23" i="22"/>
  <c r="AB22" i="22"/>
  <c r="AB21" i="22"/>
  <c r="AB20" i="22"/>
  <c r="AB19" i="22"/>
  <c r="AB18" i="22"/>
  <c r="AB17" i="22"/>
  <c r="AB16" i="22"/>
  <c r="AB15" i="22"/>
  <c r="AB14" i="22"/>
  <c r="AB13" i="22"/>
  <c r="AB12" i="22"/>
  <c r="AB11" i="22"/>
  <c r="AB10" i="22"/>
  <c r="AB9" i="22"/>
  <c r="AB8" i="22"/>
  <c r="T31" i="22"/>
  <c r="T30" i="22"/>
  <c r="T29" i="22"/>
  <c r="T28" i="22"/>
  <c r="T27" i="22"/>
  <c r="T26" i="22"/>
  <c r="T25" i="22"/>
  <c r="T24" i="22"/>
  <c r="T23" i="22"/>
  <c r="T22" i="22"/>
  <c r="T21" i="22"/>
  <c r="T20" i="22"/>
  <c r="T19" i="22"/>
  <c r="T18" i="22"/>
  <c r="T17" i="22"/>
  <c r="T16" i="22"/>
  <c r="T15" i="22"/>
  <c r="T14" i="22"/>
  <c r="T13" i="22"/>
  <c r="T12" i="22"/>
  <c r="T11" i="22"/>
  <c r="T10" i="22"/>
  <c r="T9" i="22"/>
  <c r="T8" i="22"/>
  <c r="L31" i="22"/>
  <c r="L30" i="22"/>
  <c r="L29" i="22"/>
  <c r="L28" i="22"/>
  <c r="L27" i="22"/>
  <c r="L26" i="22"/>
  <c r="L25" i="22"/>
  <c r="L24" i="22"/>
  <c r="L23" i="22"/>
  <c r="L22" i="22"/>
  <c r="L21" i="22"/>
  <c r="L20" i="22"/>
  <c r="L19" i="22"/>
  <c r="L18" i="22"/>
  <c r="L17" i="22"/>
  <c r="L16" i="22"/>
  <c r="L15" i="22"/>
  <c r="L14" i="22"/>
  <c r="L13" i="22"/>
  <c r="L12" i="22"/>
  <c r="L11" i="22"/>
  <c r="L10" i="22"/>
  <c r="L9" i="22"/>
  <c r="L8" i="22"/>
  <c r="D8" i="22"/>
  <c r="D31" i="22"/>
  <c r="D30" i="22"/>
  <c r="D29" i="22"/>
  <c r="D28" i="22"/>
  <c r="D27" i="22"/>
  <c r="D26" i="22"/>
  <c r="D25" i="22"/>
  <c r="D24" i="22"/>
  <c r="D23" i="22"/>
  <c r="D22" i="22"/>
  <c r="D21" i="22"/>
  <c r="D20" i="22"/>
  <c r="D19" i="22"/>
  <c r="D18" i="22"/>
  <c r="D17" i="22"/>
  <c r="D16" i="22"/>
  <c r="D15" i="22"/>
  <c r="D14" i="22"/>
  <c r="D13" i="22"/>
  <c r="D12" i="22"/>
  <c r="D11" i="22"/>
  <c r="D10" i="22"/>
  <c r="D9" i="22"/>
  <c r="AS74" i="1"/>
  <c r="AK74" i="1"/>
  <c r="AC74" i="1"/>
  <c r="U74" i="1"/>
  <c r="M74" i="1"/>
  <c r="AZ49" i="22" l="1"/>
  <c r="AZ48" i="26"/>
  <c r="AZ48" i="22"/>
  <c r="AZ47" i="22"/>
  <c r="AZ46" i="22"/>
  <c r="AZ46" i="26"/>
  <c r="AZ47" i="26"/>
  <c r="AZ49" i="26"/>
  <c r="AZ50" i="26" s="1"/>
  <c r="AZ50" i="22"/>
  <c r="AE46" i="45"/>
  <c r="AE47" i="45"/>
  <c r="AZ50" i="23"/>
  <c r="AZ50" i="54"/>
  <c r="AZ50" i="43"/>
  <c r="AZ50" i="38"/>
  <c r="AZ50" i="42"/>
  <c r="AZ50" i="51"/>
  <c r="AZ50" i="53"/>
  <c r="AZ50" i="40"/>
  <c r="AE49" i="45"/>
  <c r="AZ50" i="41"/>
  <c r="AE48" i="45"/>
  <c r="E74" i="1"/>
  <c r="AS71" i="1" l="1"/>
  <c r="AR71" i="1"/>
  <c r="AS70" i="1"/>
  <c r="AR70" i="1"/>
  <c r="AK71" i="1"/>
  <c r="AJ71" i="1"/>
  <c r="AK70" i="1"/>
  <c r="AJ70" i="1"/>
  <c r="AC71" i="1"/>
  <c r="AB71" i="1"/>
  <c r="AC70" i="1"/>
  <c r="AB70" i="1"/>
  <c r="U71" i="1"/>
  <c r="T71" i="1"/>
  <c r="U70" i="1"/>
  <c r="T70" i="1"/>
  <c r="M71" i="1"/>
  <c r="L71" i="1"/>
  <c r="M70" i="1"/>
  <c r="L70" i="1"/>
  <c r="AS66" i="1"/>
  <c r="AR66" i="1"/>
  <c r="AS65" i="1"/>
  <c r="AK66" i="1"/>
  <c r="AJ66" i="1"/>
  <c r="AK65" i="1"/>
  <c r="AC66" i="1"/>
  <c r="AB66" i="1"/>
  <c r="AC65" i="1"/>
  <c r="U66" i="1"/>
  <c r="T66" i="1"/>
  <c r="U65" i="1"/>
  <c r="M66" i="1"/>
  <c r="L66" i="1"/>
  <c r="M65" i="1"/>
  <c r="E71" i="1"/>
  <c r="D71" i="1"/>
  <c r="E70" i="1"/>
  <c r="D70" i="1"/>
  <c r="E66" i="1"/>
  <c r="D66" i="1"/>
  <c r="E65" i="1"/>
  <c r="AS61" i="1"/>
  <c r="AR61" i="1"/>
  <c r="AS60" i="1"/>
  <c r="AR60" i="1"/>
  <c r="AK61" i="1"/>
  <c r="AJ61" i="1"/>
  <c r="AK60" i="1"/>
  <c r="AJ60" i="1"/>
  <c r="AC61" i="1"/>
  <c r="AB61" i="1"/>
  <c r="AC60" i="1"/>
  <c r="AB60" i="1"/>
  <c r="U61" i="1"/>
  <c r="T61" i="1"/>
  <c r="U60" i="1"/>
  <c r="T60" i="1"/>
  <c r="M61" i="1"/>
  <c r="L61" i="1"/>
  <c r="M60" i="1"/>
  <c r="L60" i="1"/>
  <c r="E61" i="1"/>
  <c r="E60" i="1"/>
  <c r="D61" i="1"/>
  <c r="D60" i="1"/>
  <c r="AY57" i="1"/>
  <c r="AY56" i="1"/>
  <c r="AY55" i="1"/>
  <c r="AY54" i="1"/>
  <c r="AY53" i="1"/>
  <c r="AY52" i="1"/>
  <c r="AQ57" i="1"/>
  <c r="AQ56" i="1"/>
  <c r="AQ55" i="1"/>
  <c r="AQ54" i="1"/>
  <c r="AQ53" i="1"/>
  <c r="AQ52" i="1"/>
  <c r="AI57" i="1"/>
  <c r="AI56" i="1"/>
  <c r="AI55" i="1"/>
  <c r="AI54" i="1"/>
  <c r="AI53" i="1"/>
  <c r="AI52" i="1"/>
  <c r="AA57" i="1"/>
  <c r="AA56" i="1"/>
  <c r="AA55" i="1"/>
  <c r="AA54" i="1"/>
  <c r="AA53" i="1"/>
  <c r="AA52" i="1"/>
  <c r="S57" i="1"/>
  <c r="S56" i="1"/>
  <c r="S55" i="1"/>
  <c r="S54" i="1"/>
  <c r="S53" i="1"/>
  <c r="S52" i="1"/>
  <c r="K53" i="1"/>
  <c r="K54" i="1"/>
  <c r="K55" i="1"/>
  <c r="K56" i="1"/>
  <c r="K57" i="1"/>
  <c r="K52" i="1"/>
  <c r="AS49" i="1"/>
  <c r="AS48" i="1"/>
  <c r="AS47" i="1"/>
  <c r="AS46" i="1"/>
  <c r="AK49" i="1"/>
  <c r="AK48" i="1"/>
  <c r="AK47" i="1"/>
  <c r="AK46" i="1"/>
  <c r="AC49" i="1"/>
  <c r="AC48" i="1"/>
  <c r="AC47" i="1"/>
  <c r="AC46" i="1"/>
  <c r="U49" i="1"/>
  <c r="U48" i="1"/>
  <c r="U47" i="1"/>
  <c r="U46" i="1"/>
  <c r="M49" i="1"/>
  <c r="M48" i="1"/>
  <c r="M47" i="1"/>
  <c r="M46" i="1"/>
  <c r="E47" i="1"/>
  <c r="E48" i="1"/>
  <c r="E49" i="1"/>
  <c r="E46" i="1"/>
  <c r="AR49" i="1"/>
  <c r="AR48" i="1"/>
  <c r="AR47" i="1"/>
  <c r="AR46" i="1"/>
  <c r="AJ49" i="1"/>
  <c r="AJ48" i="1"/>
  <c r="AJ47" i="1"/>
  <c r="AJ46" i="1"/>
  <c r="AB49" i="1"/>
  <c r="AB48" i="1"/>
  <c r="AB47" i="1"/>
  <c r="AB46" i="1"/>
  <c r="T49" i="1"/>
  <c r="T48" i="1"/>
  <c r="T47" i="1"/>
  <c r="T46" i="1"/>
  <c r="L49" i="1"/>
  <c r="L48" i="1"/>
  <c r="L47" i="1"/>
  <c r="L46" i="1"/>
  <c r="D47" i="1"/>
  <c r="D48" i="1"/>
  <c r="D49" i="1"/>
  <c r="D46" i="1"/>
  <c r="AY43" i="1"/>
  <c r="AY42" i="1"/>
  <c r="AY41" i="1"/>
  <c r="AY40" i="1"/>
  <c r="AQ43" i="1"/>
  <c r="AQ42" i="1"/>
  <c r="AQ41" i="1"/>
  <c r="AQ40" i="1"/>
  <c r="AI43" i="1"/>
  <c r="AI42" i="1"/>
  <c r="AI41" i="1"/>
  <c r="AI40" i="1"/>
  <c r="AA43" i="1"/>
  <c r="AA42" i="1"/>
  <c r="AA41" i="1"/>
  <c r="AA40" i="1"/>
  <c r="S43" i="1"/>
  <c r="S42" i="1"/>
  <c r="S41" i="1"/>
  <c r="S40" i="1"/>
  <c r="K41" i="1"/>
  <c r="K42" i="1"/>
  <c r="K43" i="1"/>
  <c r="K40" i="1"/>
  <c r="AR31" i="1"/>
  <c r="AR30" i="1"/>
  <c r="AR29" i="1"/>
  <c r="AR28" i="1"/>
  <c r="AR27" i="1"/>
  <c r="AR26" i="1"/>
  <c r="AR25" i="1"/>
  <c r="AR24" i="1"/>
  <c r="AR23" i="1"/>
  <c r="AR22" i="1"/>
  <c r="AR21" i="1"/>
  <c r="AR20" i="1"/>
  <c r="AR19" i="1"/>
  <c r="AR18" i="1"/>
  <c r="AR17" i="1"/>
  <c r="AR16" i="1"/>
  <c r="AR15" i="1"/>
  <c r="AR14" i="1"/>
  <c r="AR13" i="1"/>
  <c r="AR12" i="1"/>
  <c r="AR11" i="1"/>
  <c r="AR10" i="1"/>
  <c r="AR9" i="1"/>
  <c r="AR8" i="1"/>
  <c r="AJ31" i="1"/>
  <c r="AJ30" i="1"/>
  <c r="AJ29" i="1"/>
  <c r="AJ28" i="1"/>
  <c r="AJ27" i="1"/>
  <c r="AJ26" i="1"/>
  <c r="AJ25" i="1"/>
  <c r="AJ24" i="1"/>
  <c r="AJ23" i="1"/>
  <c r="AJ22" i="1"/>
  <c r="AJ21" i="1"/>
  <c r="AJ20" i="1"/>
  <c r="AJ19" i="1"/>
  <c r="AJ18" i="1"/>
  <c r="AJ17" i="1"/>
  <c r="AJ16" i="1"/>
  <c r="AJ15" i="1"/>
  <c r="AJ14" i="1"/>
  <c r="AJ13" i="1"/>
  <c r="AJ12" i="1"/>
  <c r="AJ11" i="1"/>
  <c r="AJ10" i="1"/>
  <c r="AJ9" i="1"/>
  <c r="AJ8" i="1"/>
  <c r="AB31" i="1"/>
  <c r="AB30" i="1"/>
  <c r="AB29" i="1"/>
  <c r="AB28" i="1"/>
  <c r="AB27" i="1"/>
  <c r="AB26" i="1"/>
  <c r="AB25" i="1"/>
  <c r="AB24" i="1"/>
  <c r="AB23" i="1"/>
  <c r="AB22" i="1"/>
  <c r="AB21" i="1"/>
  <c r="AB20" i="1"/>
  <c r="AB19" i="1"/>
  <c r="AB18" i="1"/>
  <c r="AB17" i="1"/>
  <c r="AB16" i="1"/>
  <c r="AB15" i="1"/>
  <c r="AB14" i="1"/>
  <c r="AB13" i="1"/>
  <c r="AB12" i="1"/>
  <c r="AB11" i="1"/>
  <c r="AB10" i="1"/>
  <c r="AB9" i="1"/>
  <c r="AB8" i="1"/>
  <c r="T31" i="1"/>
  <c r="T30" i="1"/>
  <c r="T29" i="1"/>
  <c r="T28" i="1"/>
  <c r="T27" i="1"/>
  <c r="T26" i="1"/>
  <c r="T25" i="1"/>
  <c r="T24" i="1"/>
  <c r="T23" i="1"/>
  <c r="T22" i="1"/>
  <c r="T21" i="1"/>
  <c r="T20" i="1"/>
  <c r="T19" i="1"/>
  <c r="T18" i="1"/>
  <c r="T17" i="1"/>
  <c r="T16" i="1"/>
  <c r="T15" i="1"/>
  <c r="T14" i="1"/>
  <c r="T13" i="1"/>
  <c r="T12" i="1"/>
  <c r="T11" i="1"/>
  <c r="T10" i="1"/>
  <c r="T9" i="1"/>
  <c r="T8" i="1"/>
  <c r="L31" i="1"/>
  <c r="L30" i="1"/>
  <c r="L29" i="1"/>
  <c r="L28" i="1"/>
  <c r="L27" i="1"/>
  <c r="L26" i="1"/>
  <c r="L25" i="1"/>
  <c r="L24" i="1"/>
  <c r="L23" i="1"/>
  <c r="L22" i="1"/>
  <c r="L21" i="1"/>
  <c r="L20" i="1"/>
  <c r="L19" i="1"/>
  <c r="L18" i="1"/>
  <c r="L17" i="1"/>
  <c r="L16" i="1"/>
  <c r="L15" i="1"/>
  <c r="L14" i="1"/>
  <c r="L13" i="1"/>
  <c r="L12" i="1"/>
  <c r="L11" i="1"/>
  <c r="L10" i="1"/>
  <c r="L9" i="1"/>
  <c r="L8" i="1"/>
  <c r="D9" i="1"/>
  <c r="D10" i="1"/>
  <c r="D11" i="1"/>
  <c r="D12" i="1"/>
  <c r="D13" i="1"/>
  <c r="D14" i="1"/>
  <c r="D15" i="1"/>
  <c r="D16" i="1"/>
  <c r="D17" i="1"/>
  <c r="D18" i="1"/>
  <c r="D19" i="1"/>
  <c r="D20" i="1"/>
  <c r="D21" i="1"/>
  <c r="D22" i="1"/>
  <c r="D23" i="1"/>
  <c r="D24" i="1"/>
  <c r="D25" i="1"/>
  <c r="D26" i="1"/>
  <c r="D27" i="1"/>
  <c r="D28" i="1"/>
  <c r="D29" i="1"/>
  <c r="D30" i="1"/>
  <c r="D31" i="1"/>
  <c r="D8" i="1"/>
  <c r="AZ46" i="1" l="1"/>
  <c r="AZ49" i="1"/>
  <c r="AZ48" i="1"/>
  <c r="AZ47" i="1"/>
  <c r="AG69" i="45"/>
  <c r="AG64" i="45"/>
  <c r="Z6" i="45"/>
  <c r="AC6" i="45"/>
  <c r="T6" i="45"/>
  <c r="W6" i="45"/>
  <c r="K6" i="45"/>
  <c r="AY71" i="54"/>
  <c r="AQ71" i="54"/>
  <c r="AI71" i="54"/>
  <c r="AA71" i="54"/>
  <c r="S71" i="54"/>
  <c r="K71" i="54"/>
  <c r="B71" i="54"/>
  <c r="AY70" i="54"/>
  <c r="AQ70" i="54"/>
  <c r="AI70" i="54"/>
  <c r="AA70" i="54"/>
  <c r="S70" i="54"/>
  <c r="K70" i="54"/>
  <c r="B70" i="54"/>
  <c r="AY66" i="54"/>
  <c r="AQ66" i="54"/>
  <c r="AI66" i="54"/>
  <c r="AA66" i="54"/>
  <c r="S66" i="54"/>
  <c r="K66" i="54"/>
  <c r="B66" i="54"/>
  <c r="AY61" i="54"/>
  <c r="AQ61" i="54"/>
  <c r="AI61" i="54"/>
  <c r="AA61" i="54"/>
  <c r="S61" i="54"/>
  <c r="K61" i="54"/>
  <c r="B61" i="54"/>
  <c r="AY60" i="54"/>
  <c r="AQ60" i="54"/>
  <c r="AI60" i="54"/>
  <c r="AA60" i="54"/>
  <c r="S60" i="54"/>
  <c r="K60" i="54"/>
  <c r="B60" i="54"/>
  <c r="AY58" i="54"/>
  <c r="AQ58" i="54"/>
  <c r="AI58" i="54"/>
  <c r="AA58" i="54"/>
  <c r="S58" i="54"/>
  <c r="K58" i="54"/>
  <c r="BA57" i="54"/>
  <c r="AD57" i="45" s="1"/>
  <c r="B57" i="54"/>
  <c r="BA56" i="54"/>
  <c r="AD56" i="45" s="1"/>
  <c r="B56" i="54"/>
  <c r="BA55" i="54"/>
  <c r="AD55" i="45" s="1"/>
  <c r="B55" i="54"/>
  <c r="BA54" i="54"/>
  <c r="AD54" i="45" s="1"/>
  <c r="B54" i="54"/>
  <c r="BA53" i="54"/>
  <c r="AD53" i="45" s="1"/>
  <c r="B53" i="54"/>
  <c r="BA52" i="54"/>
  <c r="AD52" i="45" s="1"/>
  <c r="B52" i="54"/>
  <c r="AY49" i="54"/>
  <c r="AQ49" i="54"/>
  <c r="AI49" i="54"/>
  <c r="AA49" i="54"/>
  <c r="S49" i="54"/>
  <c r="K49" i="54"/>
  <c r="B49" i="54"/>
  <c r="AY48" i="54"/>
  <c r="AQ48" i="54"/>
  <c r="AI48" i="54"/>
  <c r="AA48" i="54"/>
  <c r="S48" i="54"/>
  <c r="K48" i="54"/>
  <c r="B48" i="54"/>
  <c r="AY47" i="54"/>
  <c r="AQ47" i="54"/>
  <c r="AI47" i="54"/>
  <c r="AA47" i="54"/>
  <c r="S47" i="54"/>
  <c r="K47" i="54"/>
  <c r="B47" i="54"/>
  <c r="AY46" i="54"/>
  <c r="AQ46" i="54"/>
  <c r="AI46" i="54"/>
  <c r="AA46" i="54"/>
  <c r="S46" i="54"/>
  <c r="K46" i="54"/>
  <c r="B46" i="54"/>
  <c r="AY44" i="54"/>
  <c r="AQ44" i="54"/>
  <c r="AI44" i="54"/>
  <c r="AA44" i="54"/>
  <c r="S44" i="54"/>
  <c r="K44" i="54"/>
  <c r="BA43" i="54"/>
  <c r="AD43" i="45" s="1"/>
  <c r="B43" i="54"/>
  <c r="BA42" i="54"/>
  <c r="AD42" i="45" s="1"/>
  <c r="B42" i="54"/>
  <c r="BA41" i="54"/>
  <c r="AD41" i="45" s="1"/>
  <c r="B41" i="54"/>
  <c r="BA40" i="54"/>
  <c r="AD40" i="45" s="1"/>
  <c r="B40" i="54"/>
  <c r="B37" i="54"/>
  <c r="B34" i="54"/>
  <c r="AR32" i="54"/>
  <c r="AJ32" i="54"/>
  <c r="AB32" i="54"/>
  <c r="T32" i="54"/>
  <c r="L32" i="54"/>
  <c r="D32" i="54"/>
  <c r="AZ31" i="54"/>
  <c r="AB31" i="45" s="1"/>
  <c r="AW31" i="54"/>
  <c r="AU31" i="54"/>
  <c r="AS31" i="54"/>
  <c r="AY31" i="54" s="1"/>
  <c r="AO31" i="54"/>
  <c r="AM31" i="54"/>
  <c r="AK31" i="54"/>
  <c r="AL31" i="54" s="1"/>
  <c r="AG31" i="54"/>
  <c r="AE31" i="54"/>
  <c r="AC31" i="54"/>
  <c r="Y31" i="54"/>
  <c r="W31" i="54"/>
  <c r="U31" i="54"/>
  <c r="Q31" i="54"/>
  <c r="O31" i="54"/>
  <c r="M31" i="54"/>
  <c r="N31" i="54" s="1"/>
  <c r="I31" i="54"/>
  <c r="G31" i="54"/>
  <c r="E31" i="54"/>
  <c r="F31" i="54" s="1"/>
  <c r="C31" i="54"/>
  <c r="B31" i="54"/>
  <c r="AZ30" i="54"/>
  <c r="AB30" i="45" s="1"/>
  <c r="AW30" i="54"/>
  <c r="AU30" i="54"/>
  <c r="AS30" i="54"/>
  <c r="AT30" i="54" s="1"/>
  <c r="AO30" i="54"/>
  <c r="AM30" i="54"/>
  <c r="AK30" i="54"/>
  <c r="AL30" i="54" s="1"/>
  <c r="AG30" i="54"/>
  <c r="AE30" i="54"/>
  <c r="AC30" i="54"/>
  <c r="Y30" i="54"/>
  <c r="W30" i="54"/>
  <c r="U30" i="54"/>
  <c r="V30" i="54" s="1"/>
  <c r="Q30" i="54"/>
  <c r="O30" i="54"/>
  <c r="M30" i="54"/>
  <c r="N30" i="54" s="1"/>
  <c r="I30" i="54"/>
  <c r="G30" i="54"/>
  <c r="E30" i="54"/>
  <c r="F30" i="54" s="1"/>
  <c r="C30" i="54"/>
  <c r="B30" i="54"/>
  <c r="AZ29" i="54"/>
  <c r="AB29" i="45" s="1"/>
  <c r="AW29" i="54"/>
  <c r="AU29" i="54"/>
  <c r="AS29" i="54"/>
  <c r="AT29" i="54" s="1"/>
  <c r="AO29" i="54"/>
  <c r="AM29" i="54"/>
  <c r="AK29" i="54"/>
  <c r="AG29" i="54"/>
  <c r="AE29" i="54"/>
  <c r="AC29" i="54"/>
  <c r="AD29" i="54" s="1"/>
  <c r="Y29" i="54"/>
  <c r="W29" i="54"/>
  <c r="U29" i="54"/>
  <c r="Q29" i="54"/>
  <c r="O29" i="54"/>
  <c r="M29" i="54"/>
  <c r="N29" i="54" s="1"/>
  <c r="I29" i="54"/>
  <c r="G29" i="54"/>
  <c r="E29" i="54"/>
  <c r="F29" i="54" s="1"/>
  <c r="C29" i="54"/>
  <c r="B29" i="54"/>
  <c r="AZ28" i="54"/>
  <c r="AB28" i="45" s="1"/>
  <c r="AW28" i="54"/>
  <c r="AU28" i="54"/>
  <c r="AS28" i="54"/>
  <c r="AT28" i="54" s="1"/>
  <c r="AO28" i="54"/>
  <c r="AM28" i="54"/>
  <c r="AK28" i="54"/>
  <c r="AL28" i="54" s="1"/>
  <c r="AG28" i="54"/>
  <c r="AE28" i="54"/>
  <c r="AC28" i="54"/>
  <c r="Y28" i="54"/>
  <c r="W28" i="54"/>
  <c r="U28" i="54"/>
  <c r="Q28" i="54"/>
  <c r="O28" i="54"/>
  <c r="M28" i="54"/>
  <c r="N28" i="54" s="1"/>
  <c r="I28" i="54"/>
  <c r="G28" i="54"/>
  <c r="E28" i="54"/>
  <c r="F28" i="54" s="1"/>
  <c r="C28" i="54"/>
  <c r="B28" i="54"/>
  <c r="AZ27" i="54"/>
  <c r="AB27" i="45" s="1"/>
  <c r="AW27" i="54"/>
  <c r="AU27" i="54"/>
  <c r="AS27" i="54"/>
  <c r="AT27" i="54" s="1"/>
  <c r="AO27" i="54"/>
  <c r="AM27" i="54"/>
  <c r="AK27" i="54"/>
  <c r="AG27" i="54"/>
  <c r="AE27" i="54"/>
  <c r="AC27" i="54"/>
  <c r="AD27" i="54" s="1"/>
  <c r="Y27" i="54"/>
  <c r="W27" i="54"/>
  <c r="U27" i="54"/>
  <c r="V27" i="54" s="1"/>
  <c r="Q27" i="54"/>
  <c r="O27" i="54"/>
  <c r="M27" i="54"/>
  <c r="N27" i="54" s="1"/>
  <c r="I27" i="54"/>
  <c r="G27" i="54"/>
  <c r="E27" i="54"/>
  <c r="F27" i="54" s="1"/>
  <c r="C27" i="54"/>
  <c r="B27" i="54"/>
  <c r="AZ26" i="54"/>
  <c r="AB26" i="45" s="1"/>
  <c r="AW26" i="54"/>
  <c r="AU26" i="54"/>
  <c r="AS26" i="54"/>
  <c r="AT26" i="54" s="1"/>
  <c r="AO26" i="54"/>
  <c r="AM26" i="54"/>
  <c r="AK26" i="54"/>
  <c r="AL26" i="54" s="1"/>
  <c r="AG26" i="54"/>
  <c r="AE26" i="54"/>
  <c r="AC26" i="54"/>
  <c r="AD26" i="54" s="1"/>
  <c r="AF26" i="54" s="1"/>
  <c r="Y26" i="54"/>
  <c r="W26" i="54"/>
  <c r="U26" i="54"/>
  <c r="V26" i="54" s="1"/>
  <c r="Q26" i="54"/>
  <c r="O26" i="54"/>
  <c r="M26" i="54"/>
  <c r="N26" i="54" s="1"/>
  <c r="I26" i="54"/>
  <c r="G26" i="54"/>
  <c r="E26" i="54"/>
  <c r="F26" i="54" s="1"/>
  <c r="C26" i="54"/>
  <c r="B26" i="54"/>
  <c r="AZ25" i="54"/>
  <c r="AB25" i="45" s="1"/>
  <c r="AW25" i="54"/>
  <c r="AU25" i="54"/>
  <c r="AS25" i="54"/>
  <c r="AO25" i="54"/>
  <c r="AM25" i="54"/>
  <c r="AK25" i="54"/>
  <c r="AL25" i="54" s="1"/>
  <c r="AG25" i="54"/>
  <c r="AE25" i="54"/>
  <c r="AC25" i="54"/>
  <c r="AD25" i="54" s="1"/>
  <c r="Y25" i="54"/>
  <c r="W25" i="54"/>
  <c r="U25" i="54"/>
  <c r="Q25" i="54"/>
  <c r="O25" i="54"/>
  <c r="M25" i="54"/>
  <c r="I25" i="54"/>
  <c r="G25" i="54"/>
  <c r="E25" i="54"/>
  <c r="F25" i="54" s="1"/>
  <c r="C25" i="54"/>
  <c r="B25" i="54"/>
  <c r="AZ24" i="54"/>
  <c r="AB24" i="45" s="1"/>
  <c r="AW24" i="54"/>
  <c r="AU24" i="54"/>
  <c r="AS24" i="54"/>
  <c r="AT24" i="54" s="1"/>
  <c r="AO24" i="54"/>
  <c r="AM24" i="54"/>
  <c r="AK24" i="54"/>
  <c r="AL24" i="54" s="1"/>
  <c r="AG24" i="54"/>
  <c r="AE24" i="54"/>
  <c r="AC24" i="54"/>
  <c r="Y24" i="54"/>
  <c r="W24" i="54"/>
  <c r="U24" i="54"/>
  <c r="Q24" i="54"/>
  <c r="O24" i="54"/>
  <c r="M24" i="54"/>
  <c r="N24" i="54" s="1"/>
  <c r="I24" i="54"/>
  <c r="G24" i="54"/>
  <c r="E24" i="54"/>
  <c r="F24" i="54" s="1"/>
  <c r="C24" i="54"/>
  <c r="B24" i="54"/>
  <c r="AZ23" i="54"/>
  <c r="AB23" i="45" s="1"/>
  <c r="AW23" i="54"/>
  <c r="AU23" i="54"/>
  <c r="AS23" i="54"/>
  <c r="AT23" i="54" s="1"/>
  <c r="AO23" i="54"/>
  <c r="AM23" i="54"/>
  <c r="AK23" i="54"/>
  <c r="AG23" i="54"/>
  <c r="AE23" i="54"/>
  <c r="AC23" i="54"/>
  <c r="Y23" i="54"/>
  <c r="W23" i="54"/>
  <c r="U23" i="54"/>
  <c r="V23" i="54" s="1"/>
  <c r="Q23" i="54"/>
  <c r="O23" i="54"/>
  <c r="M23" i="54"/>
  <c r="N23" i="54" s="1"/>
  <c r="I23" i="54"/>
  <c r="G23" i="54"/>
  <c r="E23" i="54"/>
  <c r="F23" i="54" s="1"/>
  <c r="C23" i="54"/>
  <c r="B23" i="54"/>
  <c r="AZ22" i="54"/>
  <c r="AB22" i="45" s="1"/>
  <c r="AW22" i="54"/>
  <c r="AU22" i="54"/>
  <c r="AS22" i="54"/>
  <c r="AT22" i="54" s="1"/>
  <c r="AO22" i="54"/>
  <c r="AM22" i="54"/>
  <c r="AK22" i="54"/>
  <c r="AG22" i="54"/>
  <c r="AE22" i="54"/>
  <c r="AD22" i="54"/>
  <c r="AC22" i="54"/>
  <c r="Y22" i="54"/>
  <c r="W22" i="54"/>
  <c r="U22" i="54"/>
  <c r="V22" i="54" s="1"/>
  <c r="Q22" i="54"/>
  <c r="O22" i="54"/>
  <c r="M22" i="54"/>
  <c r="I22" i="54"/>
  <c r="G22" i="54"/>
  <c r="E22" i="54"/>
  <c r="F22" i="54" s="1"/>
  <c r="C22" i="54"/>
  <c r="B22" i="54"/>
  <c r="AZ21" i="54"/>
  <c r="AB21" i="45" s="1"/>
  <c r="AW21" i="54"/>
  <c r="AU21" i="54"/>
  <c r="AS21" i="54"/>
  <c r="AO21" i="54"/>
  <c r="AM21" i="54"/>
  <c r="AK21" i="54"/>
  <c r="AL21" i="54" s="1"/>
  <c r="AG21" i="54"/>
  <c r="AE21" i="54"/>
  <c r="AC21" i="54"/>
  <c r="AD21" i="54" s="1"/>
  <c r="Y21" i="54"/>
  <c r="W21" i="54"/>
  <c r="U21" i="54"/>
  <c r="Q21" i="54"/>
  <c r="O21" i="54"/>
  <c r="M21" i="54"/>
  <c r="I21" i="54"/>
  <c r="G21" i="54"/>
  <c r="E21" i="54"/>
  <c r="F21" i="54" s="1"/>
  <c r="C21" i="54"/>
  <c r="B21" i="54"/>
  <c r="AZ20" i="54"/>
  <c r="AB20" i="45" s="1"/>
  <c r="AW20" i="54"/>
  <c r="AU20" i="54"/>
  <c r="AS20" i="54"/>
  <c r="AT20" i="54" s="1"/>
  <c r="AO20" i="54"/>
  <c r="AM20" i="54"/>
  <c r="AK20" i="54"/>
  <c r="AG20" i="54"/>
  <c r="AE20" i="54"/>
  <c r="AC20" i="54"/>
  <c r="AD20" i="54" s="1"/>
  <c r="Y20" i="54"/>
  <c r="W20" i="54"/>
  <c r="U20" i="54"/>
  <c r="Q20" i="54"/>
  <c r="O20" i="54"/>
  <c r="M20" i="54"/>
  <c r="N20" i="54" s="1"/>
  <c r="I20" i="54"/>
  <c r="G20" i="54"/>
  <c r="E20" i="54"/>
  <c r="F20" i="54" s="1"/>
  <c r="C20" i="54"/>
  <c r="B20" i="54"/>
  <c r="AZ19" i="54"/>
  <c r="AB19" i="45" s="1"/>
  <c r="AW19" i="54"/>
  <c r="AU19" i="54"/>
  <c r="AS19" i="54"/>
  <c r="AT19" i="54" s="1"/>
  <c r="AO19" i="54"/>
  <c r="AM19" i="54"/>
  <c r="AK19" i="54"/>
  <c r="AG19" i="54"/>
  <c r="AE19" i="54"/>
  <c r="AC19" i="54"/>
  <c r="Y19" i="54"/>
  <c r="W19" i="54"/>
  <c r="U19" i="54"/>
  <c r="V19" i="54" s="1"/>
  <c r="X19" i="54" s="1"/>
  <c r="Q19" i="54"/>
  <c r="O19" i="54"/>
  <c r="M19" i="54"/>
  <c r="N19" i="54" s="1"/>
  <c r="I19" i="54"/>
  <c r="G19" i="54"/>
  <c r="E19" i="54"/>
  <c r="F19" i="54" s="1"/>
  <c r="C19" i="54"/>
  <c r="B19" i="54"/>
  <c r="AZ18" i="54"/>
  <c r="AB18" i="45" s="1"/>
  <c r="AW18" i="54"/>
  <c r="AU18" i="54"/>
  <c r="AS18" i="54"/>
  <c r="AO18" i="54"/>
  <c r="AM18" i="54"/>
  <c r="AK18" i="54"/>
  <c r="AG18" i="54"/>
  <c r="AE18" i="54"/>
  <c r="AC18" i="54"/>
  <c r="AD18" i="54" s="1"/>
  <c r="Y18" i="54"/>
  <c r="W18" i="54"/>
  <c r="U18" i="54"/>
  <c r="Q18" i="54"/>
  <c r="O18" i="54"/>
  <c r="M18" i="54"/>
  <c r="I18" i="54"/>
  <c r="G18" i="54"/>
  <c r="E18" i="54"/>
  <c r="F18" i="54" s="1"/>
  <c r="C18" i="54"/>
  <c r="B18" i="54"/>
  <c r="AZ17" i="54"/>
  <c r="AB17" i="45" s="1"/>
  <c r="AW17" i="54"/>
  <c r="AU17" i="54"/>
  <c r="AS17" i="54"/>
  <c r="AT17" i="54" s="1"/>
  <c r="AV17" i="54" s="1"/>
  <c r="AO17" i="54"/>
  <c r="AM17" i="54"/>
  <c r="AK17" i="54"/>
  <c r="AG17" i="54"/>
  <c r="AE17" i="54"/>
  <c r="AC17" i="54"/>
  <c r="Y17" i="54"/>
  <c r="W17" i="54"/>
  <c r="U17" i="54"/>
  <c r="Q17" i="54"/>
  <c r="O17" i="54"/>
  <c r="M17" i="54"/>
  <c r="N17" i="54" s="1"/>
  <c r="I17" i="54"/>
  <c r="G17" i="54"/>
  <c r="E17" i="54"/>
  <c r="F17" i="54" s="1"/>
  <c r="C17" i="54"/>
  <c r="B17" i="54"/>
  <c r="AZ16" i="54"/>
  <c r="AB16" i="45" s="1"/>
  <c r="AW16" i="54"/>
  <c r="AU16" i="54"/>
  <c r="AS16" i="54"/>
  <c r="AO16" i="54"/>
  <c r="AM16" i="54"/>
  <c r="AK16" i="54"/>
  <c r="AG16" i="54"/>
  <c r="AE16" i="54"/>
  <c r="AC16" i="54"/>
  <c r="Y16" i="54"/>
  <c r="W16" i="54"/>
  <c r="U16" i="54"/>
  <c r="V16" i="54" s="1"/>
  <c r="Q16" i="54"/>
  <c r="O16" i="54"/>
  <c r="M16" i="54"/>
  <c r="I16" i="54"/>
  <c r="G16" i="54"/>
  <c r="E16" i="54"/>
  <c r="F16" i="54" s="1"/>
  <c r="C16" i="54"/>
  <c r="B16" i="54"/>
  <c r="AZ15" i="54"/>
  <c r="AB15" i="45" s="1"/>
  <c r="AW15" i="54"/>
  <c r="AU15" i="54"/>
  <c r="AS15" i="54"/>
  <c r="AO15" i="54"/>
  <c r="AM15" i="54"/>
  <c r="AK15" i="54"/>
  <c r="AQ15" i="54" s="1"/>
  <c r="AG15" i="54"/>
  <c r="AE15" i="54"/>
  <c r="AC15" i="54"/>
  <c r="AD15" i="54" s="1"/>
  <c r="AF15" i="54" s="1"/>
  <c r="Y15" i="54"/>
  <c r="W15" i="54"/>
  <c r="U15" i="54"/>
  <c r="Q15" i="54"/>
  <c r="O15" i="54"/>
  <c r="M15" i="54"/>
  <c r="I15" i="54"/>
  <c r="G15" i="54"/>
  <c r="E15" i="54"/>
  <c r="F15" i="54" s="1"/>
  <c r="C15" i="54"/>
  <c r="B15" i="54"/>
  <c r="AZ14" i="54"/>
  <c r="AB14" i="45" s="1"/>
  <c r="AW14" i="54"/>
  <c r="AU14" i="54"/>
  <c r="AS14" i="54"/>
  <c r="AY14" i="54" s="1"/>
  <c r="AO14" i="54"/>
  <c r="AM14" i="54"/>
  <c r="AK14" i="54"/>
  <c r="AL14" i="54" s="1"/>
  <c r="AG14" i="54"/>
  <c r="AE14" i="54"/>
  <c r="AC14" i="54"/>
  <c r="Y14" i="54"/>
  <c r="W14" i="54"/>
  <c r="U14" i="54"/>
  <c r="Q14" i="54"/>
  <c r="O14" i="54"/>
  <c r="M14" i="54"/>
  <c r="N14" i="54" s="1"/>
  <c r="I14" i="54"/>
  <c r="G14" i="54"/>
  <c r="E14" i="54"/>
  <c r="F14" i="54" s="1"/>
  <c r="C14" i="54"/>
  <c r="B14" i="54"/>
  <c r="AZ13" i="54"/>
  <c r="AB13" i="45" s="1"/>
  <c r="AW13" i="54"/>
  <c r="AU13" i="54"/>
  <c r="AS13" i="54"/>
  <c r="AT13" i="54" s="1"/>
  <c r="AO13" i="54"/>
  <c r="AM13" i="54"/>
  <c r="AK13" i="54"/>
  <c r="AG13" i="54"/>
  <c r="AE13" i="54"/>
  <c r="AC13" i="54"/>
  <c r="Y13" i="54"/>
  <c r="W13" i="54"/>
  <c r="U13" i="54"/>
  <c r="Q13" i="54"/>
  <c r="O13" i="54"/>
  <c r="M13" i="54"/>
  <c r="N13" i="54" s="1"/>
  <c r="I13" i="54"/>
  <c r="G13" i="54"/>
  <c r="E13" i="54"/>
  <c r="F13" i="54" s="1"/>
  <c r="C13" i="54"/>
  <c r="B13" i="54"/>
  <c r="AZ12" i="54"/>
  <c r="AB12" i="45" s="1"/>
  <c r="AW12" i="54"/>
  <c r="AU12" i="54"/>
  <c r="AS12" i="54"/>
  <c r="AO12" i="54"/>
  <c r="AM12" i="54"/>
  <c r="AK12" i="54"/>
  <c r="AG12" i="54"/>
  <c r="AE12" i="54"/>
  <c r="AC12" i="54"/>
  <c r="AD12" i="54" s="1"/>
  <c r="Y12" i="54"/>
  <c r="W12" i="54"/>
  <c r="U12" i="54"/>
  <c r="V12" i="54" s="1"/>
  <c r="Q12" i="54"/>
  <c r="O12" i="54"/>
  <c r="M12" i="54"/>
  <c r="I12" i="54"/>
  <c r="G12" i="54"/>
  <c r="E12" i="54"/>
  <c r="F12" i="54" s="1"/>
  <c r="C12" i="54"/>
  <c r="B12" i="54"/>
  <c r="AZ11" i="54"/>
  <c r="AB11" i="45" s="1"/>
  <c r="AW11" i="54"/>
  <c r="AU11" i="54"/>
  <c r="AS11" i="54"/>
  <c r="AO11" i="54"/>
  <c r="AM11" i="54"/>
  <c r="AK11" i="54"/>
  <c r="AL11" i="54" s="1"/>
  <c r="AG11" i="54"/>
  <c r="AE11" i="54"/>
  <c r="AC11" i="54"/>
  <c r="AD11" i="54" s="1"/>
  <c r="Y11" i="54"/>
  <c r="W11" i="54"/>
  <c r="U11" i="54"/>
  <c r="Q11" i="54"/>
  <c r="O11" i="54"/>
  <c r="M11" i="54"/>
  <c r="I11" i="54"/>
  <c r="G11" i="54"/>
  <c r="E11" i="54"/>
  <c r="F11" i="54" s="1"/>
  <c r="C11" i="54"/>
  <c r="B11" i="54"/>
  <c r="AZ10" i="54"/>
  <c r="AB10" i="45" s="1"/>
  <c r="AW10" i="54"/>
  <c r="AU10" i="54"/>
  <c r="AS10" i="54"/>
  <c r="AT10" i="54" s="1"/>
  <c r="AO10" i="54"/>
  <c r="AM10" i="54"/>
  <c r="AK10" i="54"/>
  <c r="AL10" i="54" s="1"/>
  <c r="AG10" i="54"/>
  <c r="AE10" i="54"/>
  <c r="AC10" i="54"/>
  <c r="Y10" i="54"/>
  <c r="W10" i="54"/>
  <c r="U10" i="54"/>
  <c r="Q10" i="54"/>
  <c r="O10" i="54"/>
  <c r="M10" i="54"/>
  <c r="N10" i="54" s="1"/>
  <c r="I10" i="54"/>
  <c r="G10" i="54"/>
  <c r="E10" i="54"/>
  <c r="F10" i="54" s="1"/>
  <c r="C10" i="54"/>
  <c r="B10" i="54"/>
  <c r="AZ9" i="54"/>
  <c r="AB9" i="45" s="1"/>
  <c r="AW9" i="54"/>
  <c r="AU9" i="54"/>
  <c r="AS9" i="54"/>
  <c r="AT9" i="54" s="1"/>
  <c r="AO9" i="54"/>
  <c r="AM9" i="54"/>
  <c r="AK9" i="54"/>
  <c r="AG9" i="54"/>
  <c r="AE9" i="54"/>
  <c r="AC9" i="54"/>
  <c r="Y9" i="54"/>
  <c r="W9" i="54"/>
  <c r="U9" i="54"/>
  <c r="V9" i="54" s="1"/>
  <c r="Q9" i="54"/>
  <c r="O9" i="54"/>
  <c r="M9" i="54"/>
  <c r="N9" i="54" s="1"/>
  <c r="I9" i="54"/>
  <c r="G9" i="54"/>
  <c r="E9" i="54"/>
  <c r="F9" i="54" s="1"/>
  <c r="C9" i="54"/>
  <c r="B9" i="54"/>
  <c r="AZ8" i="54"/>
  <c r="AB8" i="45" s="1"/>
  <c r="AW8" i="54"/>
  <c r="AU8" i="54"/>
  <c r="AS8" i="54"/>
  <c r="AO8" i="54"/>
  <c r="AM8" i="54"/>
  <c r="AK8" i="54"/>
  <c r="AG8" i="54"/>
  <c r="AE8" i="54"/>
  <c r="AC8" i="54"/>
  <c r="AD8" i="54" s="1"/>
  <c r="Y8" i="54"/>
  <c r="W8" i="54"/>
  <c r="U8" i="54"/>
  <c r="V8" i="54" s="1"/>
  <c r="Q8" i="54"/>
  <c r="O8" i="54"/>
  <c r="M8" i="54"/>
  <c r="I8" i="54"/>
  <c r="G8" i="54"/>
  <c r="E8" i="54"/>
  <c r="F8" i="54" s="1"/>
  <c r="C8" i="54"/>
  <c r="B8" i="54"/>
  <c r="AV6" i="54"/>
  <c r="AM6" i="54"/>
  <c r="AE6" i="54"/>
  <c r="W6" i="54"/>
  <c r="O6" i="54"/>
  <c r="G6" i="54"/>
  <c r="AV5" i="54"/>
  <c r="AM5" i="54"/>
  <c r="AE5" i="54"/>
  <c r="W5" i="54"/>
  <c r="O5" i="54"/>
  <c r="G5" i="54"/>
  <c r="B3" i="54"/>
  <c r="B2" i="54"/>
  <c r="AY71" i="53"/>
  <c r="AQ71" i="53"/>
  <c r="AI71" i="53"/>
  <c r="AA71" i="53"/>
  <c r="S71" i="53"/>
  <c r="K71" i="53"/>
  <c r="B71" i="53"/>
  <c r="AY70" i="53"/>
  <c r="AQ70" i="53"/>
  <c r="AI70" i="53"/>
  <c r="AA70" i="53"/>
  <c r="AA72" i="53" s="1"/>
  <c r="S70" i="53"/>
  <c r="S72" i="53" s="1"/>
  <c r="K70" i="53"/>
  <c r="B70" i="53"/>
  <c r="AY66" i="53"/>
  <c r="AQ66" i="53"/>
  <c r="AI66" i="53"/>
  <c r="AA66" i="53"/>
  <c r="S66" i="53"/>
  <c r="K66" i="53"/>
  <c r="B66" i="53"/>
  <c r="AY61" i="53"/>
  <c r="AQ61" i="53"/>
  <c r="AI61" i="53"/>
  <c r="AA61" i="53"/>
  <c r="S61" i="53"/>
  <c r="K61" i="53"/>
  <c r="B61" i="53"/>
  <c r="AY60" i="53"/>
  <c r="AY62" i="53" s="1"/>
  <c r="AQ60" i="53"/>
  <c r="AI60" i="53"/>
  <c r="AA60" i="53"/>
  <c r="S60" i="53"/>
  <c r="K60" i="53"/>
  <c r="B60" i="53"/>
  <c r="AY58" i="53"/>
  <c r="AQ58" i="53"/>
  <c r="AI58" i="53"/>
  <c r="AA58" i="53"/>
  <c r="S58" i="53"/>
  <c r="K58" i="53"/>
  <c r="BA57" i="53"/>
  <c r="U57" i="45" s="1"/>
  <c r="B57" i="53"/>
  <c r="BA56" i="53"/>
  <c r="U56" i="45" s="1"/>
  <c r="B56" i="53"/>
  <c r="BA55" i="53"/>
  <c r="U55" i="45" s="1"/>
  <c r="B55" i="53"/>
  <c r="BA54" i="53"/>
  <c r="U54" i="45" s="1"/>
  <c r="B54" i="53"/>
  <c r="BA53" i="53"/>
  <c r="U53" i="45" s="1"/>
  <c r="B53" i="53"/>
  <c r="BA52" i="53"/>
  <c r="U52" i="45" s="1"/>
  <c r="B52" i="53"/>
  <c r="AY49" i="53"/>
  <c r="AQ49" i="53"/>
  <c r="AI49" i="53"/>
  <c r="AA49" i="53"/>
  <c r="S49" i="53"/>
  <c r="K49" i="53"/>
  <c r="B49" i="53"/>
  <c r="AY48" i="53"/>
  <c r="AQ48" i="53"/>
  <c r="AI48" i="53"/>
  <c r="AA48" i="53"/>
  <c r="S48" i="53"/>
  <c r="K48" i="53"/>
  <c r="B48" i="53"/>
  <c r="AY47" i="53"/>
  <c r="AQ47" i="53"/>
  <c r="AI47" i="53"/>
  <c r="AA47" i="53"/>
  <c r="S47" i="53"/>
  <c r="K47" i="53"/>
  <c r="B47" i="53"/>
  <c r="AY46" i="53"/>
  <c r="AQ46" i="53"/>
  <c r="AI46" i="53"/>
  <c r="AA46" i="53"/>
  <c r="S46" i="53"/>
  <c r="K46" i="53"/>
  <c r="B46" i="53"/>
  <c r="AY44" i="53"/>
  <c r="AQ44" i="53"/>
  <c r="AI44" i="53"/>
  <c r="AA44" i="53"/>
  <c r="S44" i="53"/>
  <c r="K44" i="53"/>
  <c r="BA43" i="53"/>
  <c r="U43" i="45" s="1"/>
  <c r="B43" i="53"/>
  <c r="BA42" i="53"/>
  <c r="U42" i="45" s="1"/>
  <c r="B42" i="53"/>
  <c r="BA41" i="53"/>
  <c r="U41" i="45" s="1"/>
  <c r="B41" i="53"/>
  <c r="BA40" i="53"/>
  <c r="U40" i="45" s="1"/>
  <c r="B40" i="53"/>
  <c r="B37" i="53"/>
  <c r="B34" i="53"/>
  <c r="AR32" i="53"/>
  <c r="AJ32" i="53"/>
  <c r="AB32" i="53"/>
  <c r="T32" i="53"/>
  <c r="L32" i="53"/>
  <c r="D32" i="53"/>
  <c r="AZ31" i="53"/>
  <c r="S31" i="45" s="1"/>
  <c r="AW31" i="53"/>
  <c r="AU31" i="53"/>
  <c r="AS31" i="53"/>
  <c r="AT31" i="53" s="1"/>
  <c r="AO31" i="53"/>
  <c r="AM31" i="53"/>
  <c r="AK31" i="53"/>
  <c r="AG31" i="53"/>
  <c r="AE31" i="53"/>
  <c r="AC31" i="53"/>
  <c r="Y31" i="53"/>
  <c r="W31" i="53"/>
  <c r="U31" i="53"/>
  <c r="V31" i="53" s="1"/>
  <c r="Q31" i="53"/>
  <c r="O31" i="53"/>
  <c r="M31" i="53"/>
  <c r="I31" i="53"/>
  <c r="G31" i="53"/>
  <c r="E31" i="53"/>
  <c r="F31" i="53" s="1"/>
  <c r="C31" i="53"/>
  <c r="B31" i="53"/>
  <c r="AZ30" i="53"/>
  <c r="S30" i="45" s="1"/>
  <c r="AW30" i="53"/>
  <c r="AU30" i="53"/>
  <c r="AS30" i="53"/>
  <c r="AT30" i="53" s="1"/>
  <c r="AO30" i="53"/>
  <c r="AM30" i="53"/>
  <c r="AK30" i="53"/>
  <c r="AG30" i="53"/>
  <c r="AE30" i="53"/>
  <c r="AC30" i="53"/>
  <c r="AD30" i="53" s="1"/>
  <c r="Y30" i="53"/>
  <c r="W30" i="53"/>
  <c r="U30" i="53"/>
  <c r="V30" i="53" s="1"/>
  <c r="Q30" i="53"/>
  <c r="O30" i="53"/>
  <c r="M30" i="53"/>
  <c r="N30" i="53" s="1"/>
  <c r="I30" i="53"/>
  <c r="G30" i="53"/>
  <c r="E30" i="53"/>
  <c r="F30" i="53" s="1"/>
  <c r="C30" i="53"/>
  <c r="B30" i="53"/>
  <c r="AZ29" i="53"/>
  <c r="S29" i="45" s="1"/>
  <c r="AW29" i="53"/>
  <c r="AU29" i="53"/>
  <c r="AS29" i="53"/>
  <c r="AO29" i="53"/>
  <c r="AM29" i="53"/>
  <c r="AK29" i="53"/>
  <c r="AL29" i="53" s="1"/>
  <c r="AG29" i="53"/>
  <c r="AE29" i="53"/>
  <c r="AC29" i="53"/>
  <c r="AD29" i="53" s="1"/>
  <c r="Y29" i="53"/>
  <c r="W29" i="53"/>
  <c r="U29" i="53"/>
  <c r="Q29" i="53"/>
  <c r="O29" i="53"/>
  <c r="M29" i="53"/>
  <c r="I29" i="53"/>
  <c r="G29" i="53"/>
  <c r="E29" i="53"/>
  <c r="F29" i="53" s="1"/>
  <c r="C29" i="53"/>
  <c r="B29" i="53"/>
  <c r="AZ28" i="53"/>
  <c r="S28" i="45" s="1"/>
  <c r="AW28" i="53"/>
  <c r="AU28" i="53"/>
  <c r="AV28" i="53" s="1"/>
  <c r="AS28" i="53"/>
  <c r="AT28" i="53" s="1"/>
  <c r="AO28" i="53"/>
  <c r="AM28" i="53"/>
  <c r="AQ28" i="53" s="1"/>
  <c r="AK28" i="53"/>
  <c r="AL28" i="53" s="1"/>
  <c r="AG28" i="53"/>
  <c r="AE28" i="53"/>
  <c r="AC28" i="53"/>
  <c r="Y28" i="53"/>
  <c r="W28" i="53"/>
  <c r="U28" i="53"/>
  <c r="Q28" i="53"/>
  <c r="O28" i="53"/>
  <c r="M28" i="53"/>
  <c r="N28" i="53" s="1"/>
  <c r="I28" i="53"/>
  <c r="G28" i="53"/>
  <c r="E28" i="53"/>
  <c r="F28" i="53" s="1"/>
  <c r="C28" i="53"/>
  <c r="B28" i="53"/>
  <c r="AZ27" i="53"/>
  <c r="S27" i="45" s="1"/>
  <c r="AW27" i="53"/>
  <c r="AU27" i="53"/>
  <c r="AS27" i="53"/>
  <c r="AT27" i="53" s="1"/>
  <c r="AO27" i="53"/>
  <c r="AM27" i="53"/>
  <c r="AK27" i="53"/>
  <c r="AG27" i="53"/>
  <c r="AE27" i="53"/>
  <c r="AC27" i="53"/>
  <c r="Y27" i="53"/>
  <c r="W27" i="53"/>
  <c r="U27" i="53"/>
  <c r="V27" i="53" s="1"/>
  <c r="Q27" i="53"/>
  <c r="O27" i="53"/>
  <c r="M27" i="53"/>
  <c r="I27" i="53"/>
  <c r="G27" i="53"/>
  <c r="E27" i="53"/>
  <c r="F27" i="53" s="1"/>
  <c r="C27" i="53"/>
  <c r="B27" i="53"/>
  <c r="AZ26" i="53"/>
  <c r="S26" i="45" s="1"/>
  <c r="AW26" i="53"/>
  <c r="AU26" i="53"/>
  <c r="AS26" i="53"/>
  <c r="AO26" i="53"/>
  <c r="AM26" i="53"/>
  <c r="AK26" i="53"/>
  <c r="AG26" i="53"/>
  <c r="AE26" i="53"/>
  <c r="AC26" i="53"/>
  <c r="AD26" i="53" s="1"/>
  <c r="Y26" i="53"/>
  <c r="W26" i="53"/>
  <c r="U26" i="53"/>
  <c r="Q26" i="53"/>
  <c r="O26" i="53"/>
  <c r="M26" i="53"/>
  <c r="N26" i="53" s="1"/>
  <c r="I26" i="53"/>
  <c r="G26" i="53"/>
  <c r="E26" i="53"/>
  <c r="F26" i="53" s="1"/>
  <c r="C26" i="53"/>
  <c r="B26" i="53"/>
  <c r="AZ25" i="53"/>
  <c r="S25" i="45" s="1"/>
  <c r="AW25" i="53"/>
  <c r="AU25" i="53"/>
  <c r="AS25" i="53"/>
  <c r="AT25" i="53" s="1"/>
  <c r="AO25" i="53"/>
  <c r="AM25" i="53"/>
  <c r="AK25" i="53"/>
  <c r="AG25" i="53"/>
  <c r="AE25" i="53"/>
  <c r="AC25" i="53"/>
  <c r="Y25" i="53"/>
  <c r="W25" i="53"/>
  <c r="U25" i="53"/>
  <c r="V25" i="53" s="1"/>
  <c r="Q25" i="53"/>
  <c r="O25" i="53"/>
  <c r="M25" i="53"/>
  <c r="N25" i="53" s="1"/>
  <c r="I25" i="53"/>
  <c r="G25" i="53"/>
  <c r="E25" i="53"/>
  <c r="F25" i="53" s="1"/>
  <c r="C25" i="53"/>
  <c r="B25" i="53"/>
  <c r="AZ24" i="53"/>
  <c r="S24" i="45" s="1"/>
  <c r="AW24" i="53"/>
  <c r="AU24" i="53"/>
  <c r="AS24" i="53"/>
  <c r="AO24" i="53"/>
  <c r="AM24" i="53"/>
  <c r="AK24" i="53"/>
  <c r="AG24" i="53"/>
  <c r="AE24" i="53"/>
  <c r="AC24" i="53"/>
  <c r="AD24" i="53" s="1"/>
  <c r="Y24" i="53"/>
  <c r="W24" i="53"/>
  <c r="U24" i="53"/>
  <c r="V24" i="53" s="1"/>
  <c r="Q24" i="53"/>
  <c r="O24" i="53"/>
  <c r="M24" i="53"/>
  <c r="I24" i="53"/>
  <c r="G24" i="53"/>
  <c r="E24" i="53"/>
  <c r="F24" i="53" s="1"/>
  <c r="C24" i="53"/>
  <c r="B24" i="53"/>
  <c r="AZ23" i="53"/>
  <c r="S23" i="45" s="1"/>
  <c r="AW23" i="53"/>
  <c r="AU23" i="53"/>
  <c r="AS23" i="53"/>
  <c r="AO23" i="53"/>
  <c r="AM23" i="53"/>
  <c r="AK23" i="53"/>
  <c r="AL23" i="53" s="1"/>
  <c r="AG23" i="53"/>
  <c r="AE23" i="53"/>
  <c r="AC23" i="53"/>
  <c r="AD23" i="53" s="1"/>
  <c r="Y23" i="53"/>
  <c r="W23" i="53"/>
  <c r="U23" i="53"/>
  <c r="Q23" i="53"/>
  <c r="O23" i="53"/>
  <c r="M23" i="53"/>
  <c r="I23" i="53"/>
  <c r="G23" i="53"/>
  <c r="E23" i="53"/>
  <c r="F23" i="53" s="1"/>
  <c r="C23" i="53"/>
  <c r="B23" i="53"/>
  <c r="AZ22" i="53"/>
  <c r="S22" i="45" s="1"/>
  <c r="AW22" i="53"/>
  <c r="AU22" i="53"/>
  <c r="AS22" i="53"/>
  <c r="AT22" i="53" s="1"/>
  <c r="AV22" i="53" s="1"/>
  <c r="AO22" i="53"/>
  <c r="AM22" i="53"/>
  <c r="AK22" i="53"/>
  <c r="AL22" i="53" s="1"/>
  <c r="AG22" i="53"/>
  <c r="AE22" i="53"/>
  <c r="AC22" i="53"/>
  <c r="AD22" i="53" s="1"/>
  <c r="Y22" i="53"/>
  <c r="W22" i="53"/>
  <c r="U22" i="53"/>
  <c r="Q22" i="53"/>
  <c r="O22" i="53"/>
  <c r="M22" i="53"/>
  <c r="N22" i="53" s="1"/>
  <c r="I22" i="53"/>
  <c r="G22" i="53"/>
  <c r="E22" i="53"/>
  <c r="F22" i="53" s="1"/>
  <c r="C22" i="53"/>
  <c r="B22" i="53"/>
  <c r="AZ21" i="53"/>
  <c r="S21" i="45" s="1"/>
  <c r="AW21" i="53"/>
  <c r="AU21" i="53"/>
  <c r="AS21" i="53"/>
  <c r="AT21" i="53" s="1"/>
  <c r="AO21" i="53"/>
  <c r="AM21" i="53"/>
  <c r="AK21" i="53"/>
  <c r="AG21" i="53"/>
  <c r="AE21" i="53"/>
  <c r="AC21" i="53"/>
  <c r="Y21" i="53"/>
  <c r="W21" i="53"/>
  <c r="U21" i="53"/>
  <c r="V21" i="53" s="1"/>
  <c r="Q21" i="53"/>
  <c r="O21" i="53"/>
  <c r="M21" i="53"/>
  <c r="N21" i="53" s="1"/>
  <c r="I21" i="53"/>
  <c r="G21" i="53"/>
  <c r="E21" i="53"/>
  <c r="F21" i="53" s="1"/>
  <c r="C21" i="53"/>
  <c r="B21" i="53"/>
  <c r="AZ20" i="53"/>
  <c r="S20" i="45" s="1"/>
  <c r="AW20" i="53"/>
  <c r="AU20" i="53"/>
  <c r="AS20" i="53"/>
  <c r="AO20" i="53"/>
  <c r="AM20" i="53"/>
  <c r="AK20" i="53"/>
  <c r="AG20" i="53"/>
  <c r="AE20" i="53"/>
  <c r="AC20" i="53"/>
  <c r="AD20" i="53" s="1"/>
  <c r="Y20" i="53"/>
  <c r="W20" i="53"/>
  <c r="U20" i="53"/>
  <c r="V20" i="53" s="1"/>
  <c r="Q20" i="53"/>
  <c r="O20" i="53"/>
  <c r="M20" i="53"/>
  <c r="I20" i="53"/>
  <c r="G20" i="53"/>
  <c r="E20" i="53"/>
  <c r="F20" i="53" s="1"/>
  <c r="C20" i="53"/>
  <c r="B20" i="53"/>
  <c r="AZ19" i="53"/>
  <c r="S19" i="45" s="1"/>
  <c r="AW19" i="53"/>
  <c r="AU19" i="53"/>
  <c r="AS19" i="53"/>
  <c r="AO19" i="53"/>
  <c r="AM19" i="53"/>
  <c r="AK19" i="53"/>
  <c r="AL19" i="53" s="1"/>
  <c r="AG19" i="53"/>
  <c r="AE19" i="53"/>
  <c r="AC19" i="53"/>
  <c r="AD19" i="53" s="1"/>
  <c r="Y19" i="53"/>
  <c r="W19" i="53"/>
  <c r="U19" i="53"/>
  <c r="Q19" i="53"/>
  <c r="O19" i="53"/>
  <c r="M19" i="53"/>
  <c r="I19" i="53"/>
  <c r="G19" i="53"/>
  <c r="E19" i="53"/>
  <c r="F19" i="53" s="1"/>
  <c r="H19" i="53" s="1"/>
  <c r="C19" i="53"/>
  <c r="B19" i="53"/>
  <c r="AZ18" i="53"/>
  <c r="S18" i="45" s="1"/>
  <c r="AW18" i="53"/>
  <c r="AU18" i="53"/>
  <c r="AS18" i="53"/>
  <c r="AT18" i="53" s="1"/>
  <c r="AO18" i="53"/>
  <c r="AM18" i="53"/>
  <c r="AK18" i="53"/>
  <c r="AL18" i="53" s="1"/>
  <c r="AG18" i="53"/>
  <c r="AE18" i="53"/>
  <c r="AC18" i="53"/>
  <c r="AD18" i="53" s="1"/>
  <c r="Y18" i="53"/>
  <c r="W18" i="53"/>
  <c r="U18" i="53"/>
  <c r="Q18" i="53"/>
  <c r="O18" i="53"/>
  <c r="M18" i="53"/>
  <c r="N18" i="53" s="1"/>
  <c r="I18" i="53"/>
  <c r="G18" i="53"/>
  <c r="E18" i="53"/>
  <c r="F18" i="53" s="1"/>
  <c r="C18" i="53"/>
  <c r="B18" i="53"/>
  <c r="AZ17" i="53"/>
  <c r="S17" i="45" s="1"/>
  <c r="AW17" i="53"/>
  <c r="AU17" i="53"/>
  <c r="AS17" i="53"/>
  <c r="AT17" i="53" s="1"/>
  <c r="AO17" i="53"/>
  <c r="AM17" i="53"/>
  <c r="AK17" i="53"/>
  <c r="AL17" i="53" s="1"/>
  <c r="AN17" i="53" s="1"/>
  <c r="AG17" i="53"/>
  <c r="AE17" i="53"/>
  <c r="AC17" i="53"/>
  <c r="AD17" i="53" s="1"/>
  <c r="Y17" i="53"/>
  <c r="W17" i="53"/>
  <c r="U17" i="53"/>
  <c r="V17" i="53" s="1"/>
  <c r="Q17" i="53"/>
  <c r="O17" i="53"/>
  <c r="M17" i="53"/>
  <c r="N17" i="53" s="1"/>
  <c r="I17" i="53"/>
  <c r="G17" i="53"/>
  <c r="E17" i="53"/>
  <c r="F17" i="53" s="1"/>
  <c r="C17" i="53"/>
  <c r="B17" i="53"/>
  <c r="AZ16" i="53"/>
  <c r="S16" i="45" s="1"/>
  <c r="AW16" i="53"/>
  <c r="AU16" i="53"/>
  <c r="AS16" i="53"/>
  <c r="AT16" i="53" s="1"/>
  <c r="AO16" i="53"/>
  <c r="AM16" i="53"/>
  <c r="AK16" i="53"/>
  <c r="AG16" i="53"/>
  <c r="AE16" i="53"/>
  <c r="AC16" i="53"/>
  <c r="AD16" i="53" s="1"/>
  <c r="Y16" i="53"/>
  <c r="W16" i="53"/>
  <c r="U16" i="53"/>
  <c r="V16" i="53" s="1"/>
  <c r="Q16" i="53"/>
  <c r="O16" i="53"/>
  <c r="M16" i="53"/>
  <c r="I16" i="53"/>
  <c r="G16" i="53"/>
  <c r="E16" i="53"/>
  <c r="F16" i="53" s="1"/>
  <c r="C16" i="53"/>
  <c r="B16" i="53"/>
  <c r="AZ15" i="53"/>
  <c r="S15" i="45" s="1"/>
  <c r="AW15" i="53"/>
  <c r="AU15" i="53"/>
  <c r="AS15" i="53"/>
  <c r="AT15" i="53" s="1"/>
  <c r="AO15" i="53"/>
  <c r="AM15" i="53"/>
  <c r="AK15" i="53"/>
  <c r="AL15" i="53" s="1"/>
  <c r="AG15" i="53"/>
  <c r="AE15" i="53"/>
  <c r="AC15" i="53"/>
  <c r="AD15" i="53" s="1"/>
  <c r="Y15" i="53"/>
  <c r="W15" i="53"/>
  <c r="U15" i="53"/>
  <c r="Q15" i="53"/>
  <c r="O15" i="53"/>
  <c r="M15" i="53"/>
  <c r="N15" i="53" s="1"/>
  <c r="I15" i="53"/>
  <c r="G15" i="53"/>
  <c r="E15" i="53"/>
  <c r="F15" i="53" s="1"/>
  <c r="C15" i="53"/>
  <c r="B15" i="53"/>
  <c r="AZ14" i="53"/>
  <c r="S14" i="45" s="1"/>
  <c r="AW14" i="53"/>
  <c r="AU14" i="53"/>
  <c r="AS14" i="53"/>
  <c r="AT14" i="53" s="1"/>
  <c r="AO14" i="53"/>
  <c r="AM14" i="53"/>
  <c r="AK14" i="53"/>
  <c r="AL14" i="53" s="1"/>
  <c r="AG14" i="53"/>
  <c r="AE14" i="53"/>
  <c r="AC14" i="53"/>
  <c r="Y14" i="53"/>
  <c r="W14" i="53"/>
  <c r="U14" i="53"/>
  <c r="V14" i="53" s="1"/>
  <c r="Q14" i="53"/>
  <c r="O14" i="53"/>
  <c r="M14" i="53"/>
  <c r="N14" i="53" s="1"/>
  <c r="I14" i="53"/>
  <c r="G14" i="53"/>
  <c r="E14" i="53"/>
  <c r="F14" i="53" s="1"/>
  <c r="C14" i="53"/>
  <c r="B14" i="53"/>
  <c r="AZ13" i="53"/>
  <c r="S13" i="45" s="1"/>
  <c r="AW13" i="53"/>
  <c r="AU13" i="53"/>
  <c r="AS13" i="53"/>
  <c r="AT13" i="53" s="1"/>
  <c r="AO13" i="53"/>
  <c r="AM13" i="53"/>
  <c r="AK13" i="53"/>
  <c r="AG13" i="53"/>
  <c r="AE13" i="53"/>
  <c r="AC13" i="53"/>
  <c r="Y13" i="53"/>
  <c r="W13" i="53"/>
  <c r="U13" i="53"/>
  <c r="V13" i="53" s="1"/>
  <c r="Q13" i="53"/>
  <c r="O13" i="53"/>
  <c r="M13" i="53"/>
  <c r="N13" i="53" s="1"/>
  <c r="P13" i="53" s="1"/>
  <c r="I13" i="53"/>
  <c r="G13" i="53"/>
  <c r="E13" i="53"/>
  <c r="F13" i="53" s="1"/>
  <c r="C13" i="53"/>
  <c r="B13" i="53"/>
  <c r="AZ12" i="53"/>
  <c r="S12" i="45" s="1"/>
  <c r="AW12" i="53"/>
  <c r="AU12" i="53"/>
  <c r="AS12" i="53"/>
  <c r="AO12" i="53"/>
  <c r="AM12" i="53"/>
  <c r="AK12" i="53"/>
  <c r="AG12" i="53"/>
  <c r="AE12" i="53"/>
  <c r="AC12" i="53"/>
  <c r="AD12" i="53" s="1"/>
  <c r="Y12" i="53"/>
  <c r="W12" i="53"/>
  <c r="U12" i="53"/>
  <c r="V12" i="53" s="1"/>
  <c r="Q12" i="53"/>
  <c r="O12" i="53"/>
  <c r="M12" i="53"/>
  <c r="I12" i="53"/>
  <c r="G12" i="53"/>
  <c r="E12" i="53"/>
  <c r="F12" i="53" s="1"/>
  <c r="H12" i="53" s="1"/>
  <c r="C12" i="53"/>
  <c r="B12" i="53"/>
  <c r="AZ11" i="53"/>
  <c r="S11" i="45" s="1"/>
  <c r="AW11" i="53"/>
  <c r="AU11" i="53"/>
  <c r="AT11" i="53"/>
  <c r="AS11" i="53"/>
  <c r="AO11" i="53"/>
  <c r="AM11" i="53"/>
  <c r="AK11" i="53"/>
  <c r="AL11" i="53" s="1"/>
  <c r="AG11" i="53"/>
  <c r="AE11" i="53"/>
  <c r="AC11" i="53"/>
  <c r="AD11" i="53" s="1"/>
  <c r="Y11" i="53"/>
  <c r="W11" i="53"/>
  <c r="U11" i="53"/>
  <c r="Q11" i="53"/>
  <c r="O11" i="53"/>
  <c r="M11" i="53"/>
  <c r="N11" i="53" s="1"/>
  <c r="I11" i="53"/>
  <c r="G11" i="53"/>
  <c r="E11" i="53"/>
  <c r="F11" i="53" s="1"/>
  <c r="C11" i="53"/>
  <c r="B11" i="53"/>
  <c r="AZ10" i="53"/>
  <c r="S10" i="45" s="1"/>
  <c r="AW10" i="53"/>
  <c r="AU10" i="53"/>
  <c r="AS10" i="53"/>
  <c r="AT10" i="53" s="1"/>
  <c r="AO10" i="53"/>
  <c r="AM10" i="53"/>
  <c r="AK10" i="53"/>
  <c r="AL10" i="53" s="1"/>
  <c r="AG10" i="53"/>
  <c r="AE10" i="53"/>
  <c r="AC10" i="53"/>
  <c r="Y10" i="53"/>
  <c r="W10" i="53"/>
  <c r="V10" i="53"/>
  <c r="U10" i="53"/>
  <c r="Q10" i="53"/>
  <c r="O10" i="53"/>
  <c r="M10" i="53"/>
  <c r="N10" i="53" s="1"/>
  <c r="I10" i="53"/>
  <c r="G10" i="53"/>
  <c r="E10" i="53"/>
  <c r="F10" i="53" s="1"/>
  <c r="C10" i="53"/>
  <c r="B10" i="53"/>
  <c r="AZ9" i="53"/>
  <c r="S9" i="45" s="1"/>
  <c r="AW9" i="53"/>
  <c r="AU9" i="53"/>
  <c r="AS9" i="53"/>
  <c r="AT9" i="53" s="1"/>
  <c r="AO9" i="53"/>
  <c r="AM9" i="53"/>
  <c r="AK9" i="53"/>
  <c r="AG9" i="53"/>
  <c r="AE9" i="53"/>
  <c r="AC9" i="53"/>
  <c r="Y9" i="53"/>
  <c r="W9" i="53"/>
  <c r="U9" i="53"/>
  <c r="V9" i="53" s="1"/>
  <c r="Q9" i="53"/>
  <c r="O9" i="53"/>
  <c r="N9" i="53"/>
  <c r="M9" i="53"/>
  <c r="I9" i="53"/>
  <c r="G9" i="53"/>
  <c r="E9" i="53"/>
  <c r="F9" i="53" s="1"/>
  <c r="C9" i="53"/>
  <c r="B9" i="53"/>
  <c r="AZ8" i="53"/>
  <c r="AW8" i="53"/>
  <c r="AU8" i="53"/>
  <c r="AS8" i="53"/>
  <c r="AO8" i="53"/>
  <c r="AM8" i="53"/>
  <c r="AK8" i="53"/>
  <c r="AG8" i="53"/>
  <c r="AE8" i="53"/>
  <c r="AC8" i="53"/>
  <c r="AD8" i="53" s="1"/>
  <c r="Y8" i="53"/>
  <c r="W8" i="53"/>
  <c r="U8" i="53"/>
  <c r="V8" i="53" s="1"/>
  <c r="Q8" i="53"/>
  <c r="O8" i="53"/>
  <c r="M8" i="53"/>
  <c r="I8" i="53"/>
  <c r="G8" i="53"/>
  <c r="E8" i="53"/>
  <c r="F8" i="53" s="1"/>
  <c r="C8" i="53"/>
  <c r="B8" i="53"/>
  <c r="AV6" i="53"/>
  <c r="AM6" i="53"/>
  <c r="AE6" i="53"/>
  <c r="W6" i="53"/>
  <c r="O6" i="53"/>
  <c r="G6" i="53"/>
  <c r="AV5" i="53"/>
  <c r="AM5" i="53"/>
  <c r="AE5" i="53"/>
  <c r="W5" i="53"/>
  <c r="O5" i="53"/>
  <c r="G5" i="53"/>
  <c r="B3" i="53"/>
  <c r="B2" i="53"/>
  <c r="AY71" i="51"/>
  <c r="AQ71" i="51"/>
  <c r="AI71" i="51"/>
  <c r="AA71" i="51"/>
  <c r="S71" i="51"/>
  <c r="K71" i="51"/>
  <c r="B71" i="51"/>
  <c r="AY70" i="51"/>
  <c r="AQ70" i="51"/>
  <c r="AI70" i="51"/>
  <c r="AA70" i="51"/>
  <c r="S70" i="51"/>
  <c r="K70" i="51"/>
  <c r="B70" i="51"/>
  <c r="AY66" i="51"/>
  <c r="AQ66" i="51"/>
  <c r="AI66" i="51"/>
  <c r="AA66" i="51"/>
  <c r="S66" i="51"/>
  <c r="K66" i="51"/>
  <c r="B66" i="51"/>
  <c r="AY61" i="51"/>
  <c r="AQ61" i="51"/>
  <c r="AI61" i="51"/>
  <c r="AA61" i="51"/>
  <c r="S61" i="51"/>
  <c r="K61" i="51"/>
  <c r="B61" i="51"/>
  <c r="AY60" i="51"/>
  <c r="AQ60" i="51"/>
  <c r="AI60" i="51"/>
  <c r="AA60" i="51"/>
  <c r="S60" i="51"/>
  <c r="K60" i="51"/>
  <c r="B60" i="51"/>
  <c r="AY58" i="51"/>
  <c r="AQ58" i="51"/>
  <c r="AI58" i="51"/>
  <c r="AA58" i="51"/>
  <c r="S58" i="51"/>
  <c r="K58" i="51"/>
  <c r="BA57" i="51"/>
  <c r="L57" i="45" s="1"/>
  <c r="B57" i="51"/>
  <c r="BA56" i="51"/>
  <c r="L56" i="45" s="1"/>
  <c r="B56" i="51"/>
  <c r="BA55" i="51"/>
  <c r="L55" i="45" s="1"/>
  <c r="B55" i="51"/>
  <c r="BA54" i="51"/>
  <c r="L54" i="45" s="1"/>
  <c r="B54" i="51"/>
  <c r="BA53" i="51"/>
  <c r="L53" i="45" s="1"/>
  <c r="B53" i="51"/>
  <c r="BA52" i="51"/>
  <c r="L52" i="45" s="1"/>
  <c r="B52" i="51"/>
  <c r="AY49" i="51"/>
  <c r="AQ49" i="51"/>
  <c r="AI49" i="51"/>
  <c r="AA49" i="51"/>
  <c r="S49" i="51"/>
  <c r="K49" i="51"/>
  <c r="B49" i="51"/>
  <c r="AY48" i="51"/>
  <c r="AQ48" i="51"/>
  <c r="AI48" i="51"/>
  <c r="AA48" i="51"/>
  <c r="S48" i="51"/>
  <c r="K48" i="51"/>
  <c r="B48" i="51"/>
  <c r="AY47" i="51"/>
  <c r="AQ47" i="51"/>
  <c r="AI47" i="51"/>
  <c r="AA47" i="51"/>
  <c r="S47" i="51"/>
  <c r="K47" i="51"/>
  <c r="B47" i="51"/>
  <c r="AY46" i="51"/>
  <c r="AQ46" i="51"/>
  <c r="AI46" i="51"/>
  <c r="AA46" i="51"/>
  <c r="S46" i="51"/>
  <c r="K46" i="51"/>
  <c r="B46" i="51"/>
  <c r="AY44" i="51"/>
  <c r="AQ44" i="51"/>
  <c r="AI44" i="51"/>
  <c r="AA44" i="51"/>
  <c r="S44" i="51"/>
  <c r="K44" i="51"/>
  <c r="BA43" i="51"/>
  <c r="L43" i="45" s="1"/>
  <c r="B43" i="51"/>
  <c r="BA42" i="51"/>
  <c r="L42" i="45" s="1"/>
  <c r="B42" i="51"/>
  <c r="BA41" i="51"/>
  <c r="L41" i="45" s="1"/>
  <c r="B41" i="51"/>
  <c r="BA40" i="51"/>
  <c r="L40" i="45" s="1"/>
  <c r="B40" i="51"/>
  <c r="B37" i="51"/>
  <c r="B34" i="51"/>
  <c r="AR32" i="51"/>
  <c r="AJ32" i="51"/>
  <c r="AB32" i="51"/>
  <c r="T32" i="51"/>
  <c r="L32" i="51"/>
  <c r="D32" i="51"/>
  <c r="AZ31" i="51"/>
  <c r="J31" i="45" s="1"/>
  <c r="AW31" i="51"/>
  <c r="AU31" i="51"/>
  <c r="AS31" i="51"/>
  <c r="AT31" i="51" s="1"/>
  <c r="AO31" i="51"/>
  <c r="AM31" i="51"/>
  <c r="AK31" i="51"/>
  <c r="AG31" i="51"/>
  <c r="AE31" i="51"/>
  <c r="AC31" i="51"/>
  <c r="Y31" i="51"/>
  <c r="W31" i="51"/>
  <c r="U31" i="51"/>
  <c r="V31" i="51" s="1"/>
  <c r="Q31" i="51"/>
  <c r="O31" i="51"/>
  <c r="M31" i="51"/>
  <c r="N31" i="51" s="1"/>
  <c r="I31" i="51"/>
  <c r="G31" i="51"/>
  <c r="E31" i="51"/>
  <c r="F31" i="51" s="1"/>
  <c r="C31" i="51"/>
  <c r="B31" i="51"/>
  <c r="AZ30" i="51"/>
  <c r="J30" i="45" s="1"/>
  <c r="AW30" i="51"/>
  <c r="AU30" i="51"/>
  <c r="AS30" i="51"/>
  <c r="AO30" i="51"/>
  <c r="AM30" i="51"/>
  <c r="AK30" i="51"/>
  <c r="AG30" i="51"/>
  <c r="AE30" i="51"/>
  <c r="AC30" i="51"/>
  <c r="AD30" i="51" s="1"/>
  <c r="Y30" i="51"/>
  <c r="W30" i="51"/>
  <c r="U30" i="51"/>
  <c r="V30" i="51" s="1"/>
  <c r="Q30" i="51"/>
  <c r="O30" i="51"/>
  <c r="M30" i="51"/>
  <c r="I30" i="51"/>
  <c r="G30" i="51"/>
  <c r="E30" i="51"/>
  <c r="F30" i="51" s="1"/>
  <c r="H30" i="51" s="1"/>
  <c r="C30" i="51"/>
  <c r="B30" i="51"/>
  <c r="AZ29" i="51"/>
  <c r="J29" i="45" s="1"/>
  <c r="AW29" i="51"/>
  <c r="AU29" i="51"/>
  <c r="AS29" i="51"/>
  <c r="AO29" i="51"/>
  <c r="AM29" i="51"/>
  <c r="AK29" i="51"/>
  <c r="AL29" i="51" s="1"/>
  <c r="AG29" i="51"/>
  <c r="AE29" i="51"/>
  <c r="AC29" i="51"/>
  <c r="AD29" i="51" s="1"/>
  <c r="Y29" i="51"/>
  <c r="W29" i="51"/>
  <c r="U29" i="51"/>
  <c r="Q29" i="51"/>
  <c r="O29" i="51"/>
  <c r="M29" i="51"/>
  <c r="I29" i="51"/>
  <c r="G29" i="51"/>
  <c r="E29" i="51"/>
  <c r="F29" i="51" s="1"/>
  <c r="C29" i="51"/>
  <c r="B29" i="51"/>
  <c r="AZ28" i="51"/>
  <c r="J28" i="45" s="1"/>
  <c r="AW28" i="51"/>
  <c r="AU28" i="51"/>
  <c r="AS28" i="51"/>
  <c r="AT28" i="51" s="1"/>
  <c r="AO28" i="51"/>
  <c r="AM28" i="51"/>
  <c r="AK28" i="51"/>
  <c r="AL28" i="51" s="1"/>
  <c r="AG28" i="51"/>
  <c r="AE28" i="51"/>
  <c r="AC28" i="51"/>
  <c r="Y28" i="51"/>
  <c r="W28" i="51"/>
  <c r="U28" i="51"/>
  <c r="Q28" i="51"/>
  <c r="O28" i="51"/>
  <c r="M28" i="51"/>
  <c r="N28" i="51" s="1"/>
  <c r="I28" i="51"/>
  <c r="G28" i="51"/>
  <c r="E28" i="51"/>
  <c r="F28" i="51" s="1"/>
  <c r="C28" i="51"/>
  <c r="B28" i="51"/>
  <c r="AZ27" i="51"/>
  <c r="J27" i="45" s="1"/>
  <c r="AW27" i="51"/>
  <c r="AU27" i="51"/>
  <c r="AS27" i="51"/>
  <c r="AT27" i="51" s="1"/>
  <c r="AO27" i="51"/>
  <c r="AM27" i="51"/>
  <c r="AK27" i="51"/>
  <c r="AG27" i="51"/>
  <c r="AE27" i="51"/>
  <c r="AC27" i="51"/>
  <c r="Y27" i="51"/>
  <c r="W27" i="51"/>
  <c r="U27" i="51"/>
  <c r="V27" i="51" s="1"/>
  <c r="Q27" i="51"/>
  <c r="O27" i="51"/>
  <c r="M27" i="51"/>
  <c r="N27" i="51" s="1"/>
  <c r="P27" i="51" s="1"/>
  <c r="I27" i="51"/>
  <c r="G27" i="51"/>
  <c r="E27" i="51"/>
  <c r="F27" i="51" s="1"/>
  <c r="C27" i="51"/>
  <c r="B27" i="51"/>
  <c r="AZ26" i="51"/>
  <c r="J26" i="45" s="1"/>
  <c r="AW26" i="51"/>
  <c r="AU26" i="51"/>
  <c r="AS26" i="51"/>
  <c r="AO26" i="51"/>
  <c r="AM26" i="51"/>
  <c r="AK26" i="51"/>
  <c r="AG26" i="51"/>
  <c r="AE26" i="51"/>
  <c r="AC26" i="51"/>
  <c r="AD26" i="51" s="1"/>
  <c r="Y26" i="51"/>
  <c r="W26" i="51"/>
  <c r="U26" i="51"/>
  <c r="V26" i="51" s="1"/>
  <c r="Q26" i="51"/>
  <c r="O26" i="51"/>
  <c r="M26" i="51"/>
  <c r="N26" i="51" s="1"/>
  <c r="I26" i="51"/>
  <c r="G26" i="51"/>
  <c r="E26" i="51"/>
  <c r="F26" i="51" s="1"/>
  <c r="C26" i="51"/>
  <c r="B26" i="51"/>
  <c r="AZ25" i="51"/>
  <c r="J25" i="45" s="1"/>
  <c r="AW25" i="51"/>
  <c r="AU25" i="51"/>
  <c r="AS25" i="51"/>
  <c r="AO25" i="51"/>
  <c r="AM25" i="51"/>
  <c r="AK25" i="51"/>
  <c r="AL25" i="51" s="1"/>
  <c r="AG25" i="51"/>
  <c r="AE25" i="51"/>
  <c r="AC25" i="51"/>
  <c r="AD25" i="51" s="1"/>
  <c r="Y25" i="51"/>
  <c r="W25" i="51"/>
  <c r="U25" i="51"/>
  <c r="Q25" i="51"/>
  <c r="O25" i="51"/>
  <c r="M25" i="51"/>
  <c r="I25" i="51"/>
  <c r="G25" i="51"/>
  <c r="E25" i="51"/>
  <c r="F25" i="51" s="1"/>
  <c r="C25" i="51"/>
  <c r="B25" i="51"/>
  <c r="AZ24" i="51"/>
  <c r="J24" i="45" s="1"/>
  <c r="AW24" i="51"/>
  <c r="AU24" i="51"/>
  <c r="AT24" i="51"/>
  <c r="AS24" i="51"/>
  <c r="AO24" i="51"/>
  <c r="AM24" i="51"/>
  <c r="AK24" i="51"/>
  <c r="AG24" i="51"/>
  <c r="AE24" i="51"/>
  <c r="AC24" i="51"/>
  <c r="AD24" i="51" s="1"/>
  <c r="AF24" i="51" s="1"/>
  <c r="Y24" i="51"/>
  <c r="W24" i="51"/>
  <c r="U24" i="51"/>
  <c r="Q24" i="51"/>
  <c r="O24" i="51"/>
  <c r="M24" i="51"/>
  <c r="N24" i="51" s="1"/>
  <c r="I24" i="51"/>
  <c r="G24" i="51"/>
  <c r="E24" i="51"/>
  <c r="F24" i="51" s="1"/>
  <c r="C24" i="51"/>
  <c r="B24" i="51"/>
  <c r="AZ23" i="51"/>
  <c r="J23" i="45" s="1"/>
  <c r="AW23" i="51"/>
  <c r="AU23" i="51"/>
  <c r="AS23" i="51"/>
  <c r="AT23" i="51" s="1"/>
  <c r="AO23" i="51"/>
  <c r="AM23" i="51"/>
  <c r="AK23" i="51"/>
  <c r="AG23" i="51"/>
  <c r="AE23" i="51"/>
  <c r="AC23" i="51"/>
  <c r="Y23" i="51"/>
  <c r="W23" i="51"/>
  <c r="U23" i="51"/>
  <c r="V23" i="51" s="1"/>
  <c r="Q23" i="51"/>
  <c r="O23" i="51"/>
  <c r="M23" i="51"/>
  <c r="N23" i="51" s="1"/>
  <c r="I23" i="51"/>
  <c r="G23" i="51"/>
  <c r="E23" i="51"/>
  <c r="F23" i="51" s="1"/>
  <c r="C23" i="51"/>
  <c r="B23" i="51"/>
  <c r="AZ22" i="51"/>
  <c r="J22" i="45" s="1"/>
  <c r="AW22" i="51"/>
  <c r="AU22" i="51"/>
  <c r="AS22" i="51"/>
  <c r="AT22" i="51" s="1"/>
  <c r="AO22" i="51"/>
  <c r="AM22" i="51"/>
  <c r="AK22" i="51"/>
  <c r="AG22" i="51"/>
  <c r="AE22" i="51"/>
  <c r="AC22" i="51"/>
  <c r="AD22" i="51" s="1"/>
  <c r="Y22" i="51"/>
  <c r="W22" i="51"/>
  <c r="U22" i="51"/>
  <c r="V22" i="51" s="1"/>
  <c r="Q22" i="51"/>
  <c r="O22" i="51"/>
  <c r="M22" i="51"/>
  <c r="I22" i="51"/>
  <c r="G22" i="51"/>
  <c r="E22" i="51"/>
  <c r="F22" i="51" s="1"/>
  <c r="C22" i="51"/>
  <c r="B22" i="51"/>
  <c r="AZ21" i="51"/>
  <c r="J21" i="45" s="1"/>
  <c r="AW21" i="51"/>
  <c r="AU21" i="51"/>
  <c r="AS21" i="51"/>
  <c r="AO21" i="51"/>
  <c r="AM21" i="51"/>
  <c r="AK21" i="51"/>
  <c r="AL21" i="51" s="1"/>
  <c r="AG21" i="51"/>
  <c r="AE21" i="51"/>
  <c r="AC21" i="51"/>
  <c r="AD21" i="51" s="1"/>
  <c r="Y21" i="51"/>
  <c r="W21" i="51"/>
  <c r="U21" i="51"/>
  <c r="V21" i="51" s="1"/>
  <c r="Q21" i="51"/>
  <c r="O21" i="51"/>
  <c r="M21" i="51"/>
  <c r="I21" i="51"/>
  <c r="G21" i="51"/>
  <c r="E21" i="51"/>
  <c r="F21" i="51" s="1"/>
  <c r="C21" i="51"/>
  <c r="B21" i="51"/>
  <c r="AZ20" i="51"/>
  <c r="J20" i="45" s="1"/>
  <c r="AW20" i="51"/>
  <c r="AU20" i="51"/>
  <c r="AS20" i="51"/>
  <c r="AT20" i="51" s="1"/>
  <c r="AO20" i="51"/>
  <c r="AM20" i="51"/>
  <c r="AK20" i="51"/>
  <c r="AL20" i="51" s="1"/>
  <c r="AG20" i="51"/>
  <c r="AE20" i="51"/>
  <c r="AC20" i="51"/>
  <c r="Y20" i="51"/>
  <c r="W20" i="51"/>
  <c r="U20" i="51"/>
  <c r="Q20" i="51"/>
  <c r="O20" i="51"/>
  <c r="M20" i="51"/>
  <c r="N20" i="51" s="1"/>
  <c r="P20" i="51" s="1"/>
  <c r="I20" i="51"/>
  <c r="G20" i="51"/>
  <c r="E20" i="51"/>
  <c r="F20" i="51" s="1"/>
  <c r="C20" i="51"/>
  <c r="B20" i="51"/>
  <c r="AZ19" i="51"/>
  <c r="J19" i="45" s="1"/>
  <c r="AW19" i="51"/>
  <c r="AU19" i="51"/>
  <c r="AS19" i="51"/>
  <c r="AT19" i="51" s="1"/>
  <c r="AO19" i="51"/>
  <c r="AM19" i="51"/>
  <c r="AK19" i="51"/>
  <c r="AL19" i="51" s="1"/>
  <c r="AG19" i="51"/>
  <c r="AE19" i="51"/>
  <c r="AC19" i="51"/>
  <c r="Y19" i="51"/>
  <c r="W19" i="51"/>
  <c r="U19" i="51"/>
  <c r="V19" i="51" s="1"/>
  <c r="Q19" i="51"/>
  <c r="O19" i="51"/>
  <c r="M19" i="51"/>
  <c r="N19" i="51" s="1"/>
  <c r="I19" i="51"/>
  <c r="G19" i="51"/>
  <c r="E19" i="51"/>
  <c r="F19" i="51" s="1"/>
  <c r="C19" i="51"/>
  <c r="B19" i="51"/>
  <c r="AZ18" i="51"/>
  <c r="J18" i="45" s="1"/>
  <c r="AW18" i="51"/>
  <c r="AU18" i="51"/>
  <c r="AS18" i="51"/>
  <c r="AT18" i="51" s="1"/>
  <c r="AO18" i="51"/>
  <c r="AM18" i="51"/>
  <c r="AK18" i="51"/>
  <c r="AG18" i="51"/>
  <c r="AE18" i="51"/>
  <c r="AC18" i="51"/>
  <c r="AD18" i="51" s="1"/>
  <c r="AF18" i="51" s="1"/>
  <c r="Y18" i="51"/>
  <c r="W18" i="51"/>
  <c r="U18" i="51"/>
  <c r="V18" i="51" s="1"/>
  <c r="Q18" i="51"/>
  <c r="O18" i="51"/>
  <c r="M18" i="51"/>
  <c r="I18" i="51"/>
  <c r="G18" i="51"/>
  <c r="E18" i="51"/>
  <c r="F18" i="51" s="1"/>
  <c r="H18" i="51" s="1"/>
  <c r="C18" i="51"/>
  <c r="B18" i="51"/>
  <c r="AZ17" i="51"/>
  <c r="J17" i="45" s="1"/>
  <c r="AW17" i="51"/>
  <c r="AU17" i="51"/>
  <c r="AS17" i="51"/>
  <c r="AT17" i="51" s="1"/>
  <c r="AO17" i="51"/>
  <c r="AM17" i="51"/>
  <c r="AQ17" i="51" s="1"/>
  <c r="AL17" i="51"/>
  <c r="AK17" i="51"/>
  <c r="AG17" i="51"/>
  <c r="AE17" i="51"/>
  <c r="AC17" i="51"/>
  <c r="Y17" i="51"/>
  <c r="W17" i="51"/>
  <c r="U17" i="51"/>
  <c r="Q17" i="51"/>
  <c r="O17" i="51"/>
  <c r="M17" i="51"/>
  <c r="N17" i="51" s="1"/>
  <c r="I17" i="51"/>
  <c r="G17" i="51"/>
  <c r="E17" i="51"/>
  <c r="F17" i="51" s="1"/>
  <c r="C17" i="51"/>
  <c r="B17" i="51"/>
  <c r="AZ16" i="51"/>
  <c r="J16" i="45" s="1"/>
  <c r="AW16" i="51"/>
  <c r="AU16" i="51"/>
  <c r="AS16" i="51"/>
  <c r="AT16" i="51" s="1"/>
  <c r="AO16" i="51"/>
  <c r="AM16" i="51"/>
  <c r="AK16" i="51"/>
  <c r="AL16" i="51" s="1"/>
  <c r="AG16" i="51"/>
  <c r="AE16" i="51"/>
  <c r="AC16" i="51"/>
  <c r="Y16" i="51"/>
  <c r="W16" i="51"/>
  <c r="U16" i="51"/>
  <c r="V16" i="51" s="1"/>
  <c r="X16" i="51" s="1"/>
  <c r="Q16" i="51"/>
  <c r="O16" i="51"/>
  <c r="M16" i="51"/>
  <c r="N16" i="51" s="1"/>
  <c r="I16" i="51"/>
  <c r="G16" i="51"/>
  <c r="E16" i="51"/>
  <c r="F16" i="51" s="1"/>
  <c r="C16" i="51"/>
  <c r="B16" i="51"/>
  <c r="AZ15" i="51"/>
  <c r="J15" i="45" s="1"/>
  <c r="AW15" i="51"/>
  <c r="AU15" i="51"/>
  <c r="AS15" i="51"/>
  <c r="AO15" i="51"/>
  <c r="AM15" i="51"/>
  <c r="AK15" i="51"/>
  <c r="AL15" i="51" s="1"/>
  <c r="AN15" i="51" s="1"/>
  <c r="AG15" i="51"/>
  <c r="AE15" i="51"/>
  <c r="AC15" i="51"/>
  <c r="AD15" i="51" s="1"/>
  <c r="Y15" i="51"/>
  <c r="W15" i="51"/>
  <c r="U15" i="51"/>
  <c r="Q15" i="51"/>
  <c r="O15" i="51"/>
  <c r="M15" i="51"/>
  <c r="I15" i="51"/>
  <c r="G15" i="51"/>
  <c r="E15" i="51"/>
  <c r="F15" i="51" s="1"/>
  <c r="C15" i="51"/>
  <c r="B15" i="51"/>
  <c r="AZ14" i="51"/>
  <c r="J14" i="45" s="1"/>
  <c r="AW14" i="51"/>
  <c r="AU14" i="51"/>
  <c r="AS14" i="51"/>
  <c r="AT14" i="51" s="1"/>
  <c r="AO14" i="51"/>
  <c r="AM14" i="51"/>
  <c r="AK14" i="51"/>
  <c r="AL14" i="51" s="1"/>
  <c r="AG14" i="51"/>
  <c r="AE14" i="51"/>
  <c r="AC14" i="51"/>
  <c r="AD14" i="51" s="1"/>
  <c r="Y14" i="51"/>
  <c r="W14" i="51"/>
  <c r="U14" i="51"/>
  <c r="Q14" i="51"/>
  <c r="O14" i="51"/>
  <c r="M14" i="51"/>
  <c r="N14" i="51" s="1"/>
  <c r="I14" i="51"/>
  <c r="G14" i="51"/>
  <c r="E14" i="51"/>
  <c r="F14" i="51" s="1"/>
  <c r="C14" i="51"/>
  <c r="B14" i="51"/>
  <c r="AZ13" i="51"/>
  <c r="J13" i="45" s="1"/>
  <c r="AW13" i="51"/>
  <c r="AU13" i="51"/>
  <c r="AS13" i="51"/>
  <c r="AT13" i="51" s="1"/>
  <c r="AO13" i="51"/>
  <c r="AM13" i="51"/>
  <c r="AK13" i="51"/>
  <c r="AG13" i="51"/>
  <c r="AE13" i="51"/>
  <c r="AC13" i="51"/>
  <c r="Y13" i="51"/>
  <c r="W13" i="51"/>
  <c r="U13" i="51"/>
  <c r="V13" i="51" s="1"/>
  <c r="Q13" i="51"/>
  <c r="O13" i="51"/>
  <c r="M13" i="51"/>
  <c r="N13" i="51" s="1"/>
  <c r="I13" i="51"/>
  <c r="G13" i="51"/>
  <c r="E13" i="51"/>
  <c r="F13" i="51" s="1"/>
  <c r="C13" i="51"/>
  <c r="B13" i="51"/>
  <c r="AZ12" i="51"/>
  <c r="J12" i="45" s="1"/>
  <c r="AW12" i="51"/>
  <c r="AU12" i="51"/>
  <c r="AS12" i="51"/>
  <c r="AO12" i="51"/>
  <c r="AM12" i="51"/>
  <c r="AK12" i="51"/>
  <c r="AG12" i="51"/>
  <c r="AE12" i="51"/>
  <c r="AC12" i="51"/>
  <c r="AD12" i="51" s="1"/>
  <c r="Y12" i="51"/>
  <c r="W12" i="51"/>
  <c r="U12" i="51"/>
  <c r="V12" i="51" s="1"/>
  <c r="Q12" i="51"/>
  <c r="O12" i="51"/>
  <c r="M12" i="51"/>
  <c r="N12" i="51" s="1"/>
  <c r="I12" i="51"/>
  <c r="G12" i="51"/>
  <c r="E12" i="51"/>
  <c r="F12" i="51" s="1"/>
  <c r="C12" i="51"/>
  <c r="B12" i="51"/>
  <c r="AZ11" i="51"/>
  <c r="J11" i="45" s="1"/>
  <c r="AW11" i="51"/>
  <c r="AU11" i="51"/>
  <c r="AS11" i="51"/>
  <c r="AO11" i="51"/>
  <c r="AM11" i="51"/>
  <c r="AK11" i="51"/>
  <c r="AL11" i="51" s="1"/>
  <c r="AG11" i="51"/>
  <c r="AE11" i="51"/>
  <c r="AC11" i="51"/>
  <c r="AD11" i="51" s="1"/>
  <c r="Y11" i="51"/>
  <c r="W11" i="51"/>
  <c r="U11" i="51"/>
  <c r="Q11" i="51"/>
  <c r="O11" i="51"/>
  <c r="M11" i="51"/>
  <c r="I11" i="51"/>
  <c r="G11" i="51"/>
  <c r="E11" i="51"/>
  <c r="F11" i="51" s="1"/>
  <c r="C11" i="51"/>
  <c r="B11" i="51"/>
  <c r="AZ10" i="51"/>
  <c r="J10" i="45" s="1"/>
  <c r="AW10" i="51"/>
  <c r="AU10" i="51"/>
  <c r="AS10" i="51"/>
  <c r="AT10" i="51" s="1"/>
  <c r="AO10" i="51"/>
  <c r="AM10" i="51"/>
  <c r="AK10" i="51"/>
  <c r="AL10" i="51" s="1"/>
  <c r="AG10" i="51"/>
  <c r="AE10" i="51"/>
  <c r="AC10" i="51"/>
  <c r="AD10" i="51" s="1"/>
  <c r="Y10" i="51"/>
  <c r="W10" i="51"/>
  <c r="U10" i="51"/>
  <c r="Q10" i="51"/>
  <c r="O10" i="51"/>
  <c r="M10" i="51"/>
  <c r="N10" i="51" s="1"/>
  <c r="I10" i="51"/>
  <c r="G10" i="51"/>
  <c r="E10" i="51"/>
  <c r="F10" i="51" s="1"/>
  <c r="C10" i="51"/>
  <c r="B10" i="51"/>
  <c r="AZ9" i="51"/>
  <c r="J9" i="45" s="1"/>
  <c r="AW9" i="51"/>
  <c r="AU9" i="51"/>
  <c r="AS9" i="51"/>
  <c r="AT9" i="51" s="1"/>
  <c r="AO9" i="51"/>
  <c r="AM9" i="51"/>
  <c r="AK9" i="51"/>
  <c r="AG9" i="51"/>
  <c r="AE9" i="51"/>
  <c r="AC9" i="51"/>
  <c r="Y9" i="51"/>
  <c r="W9" i="51"/>
  <c r="U9" i="51"/>
  <c r="V9" i="51" s="1"/>
  <c r="Q9" i="51"/>
  <c r="O9" i="51"/>
  <c r="M9" i="51"/>
  <c r="N9" i="51" s="1"/>
  <c r="I9" i="51"/>
  <c r="G9" i="51"/>
  <c r="E9" i="51"/>
  <c r="F9" i="51" s="1"/>
  <c r="C9" i="51"/>
  <c r="B9" i="51"/>
  <c r="AZ8" i="51"/>
  <c r="J8" i="45" s="1"/>
  <c r="AW8" i="51"/>
  <c r="AU8" i="51"/>
  <c r="AS8" i="51"/>
  <c r="AO8" i="51"/>
  <c r="AM8" i="51"/>
  <c r="AK8" i="51"/>
  <c r="AG8" i="51"/>
  <c r="AE8" i="51"/>
  <c r="AC8" i="51"/>
  <c r="Y8" i="51"/>
  <c r="W8" i="51"/>
  <c r="U8" i="51"/>
  <c r="V8" i="51" s="1"/>
  <c r="Q8" i="51"/>
  <c r="O8" i="51"/>
  <c r="M8" i="51"/>
  <c r="N8" i="51" s="1"/>
  <c r="I8" i="51"/>
  <c r="G8" i="51"/>
  <c r="E8" i="51"/>
  <c r="F8" i="51" s="1"/>
  <c r="C8" i="51"/>
  <c r="B8" i="51"/>
  <c r="AV6" i="51"/>
  <c r="AM6" i="51"/>
  <c r="AE6" i="51"/>
  <c r="W6" i="51"/>
  <c r="O6" i="51"/>
  <c r="G6" i="51"/>
  <c r="AV5" i="51"/>
  <c r="AM5" i="51"/>
  <c r="AE5" i="51"/>
  <c r="W5" i="51"/>
  <c r="O5" i="51"/>
  <c r="G5" i="51"/>
  <c r="B3" i="51"/>
  <c r="B2" i="51"/>
  <c r="AL15" i="54" l="1"/>
  <c r="AA50" i="51"/>
  <c r="AY26" i="54"/>
  <c r="H29" i="51"/>
  <c r="AA72" i="51"/>
  <c r="H8" i="53"/>
  <c r="AA22" i="54"/>
  <c r="AA14" i="51"/>
  <c r="AY72" i="53"/>
  <c r="H15" i="51"/>
  <c r="J15" i="51" s="1"/>
  <c r="K15" i="51" s="1"/>
  <c r="BB15" i="51" s="1"/>
  <c r="S62" i="54"/>
  <c r="AV24" i="51"/>
  <c r="AX24" i="51" s="1"/>
  <c r="AA62" i="54"/>
  <c r="K72" i="51"/>
  <c r="BA72" i="51" s="1"/>
  <c r="K50" i="54"/>
  <c r="AY72" i="54"/>
  <c r="AN11" i="51"/>
  <c r="P12" i="51"/>
  <c r="AQ13" i="51"/>
  <c r="S23" i="51"/>
  <c r="AI27" i="51"/>
  <c r="AA62" i="51"/>
  <c r="AY72" i="51"/>
  <c r="AF15" i="53"/>
  <c r="AH15" i="53" s="1"/>
  <c r="AY17" i="53"/>
  <c r="AV18" i="53"/>
  <c r="AX18" i="53" s="1"/>
  <c r="AY25" i="53"/>
  <c r="P26" i="53"/>
  <c r="R26" i="53" s="1"/>
  <c r="AI26" i="53"/>
  <c r="K62" i="53"/>
  <c r="AQ62" i="53"/>
  <c r="AT31" i="54"/>
  <c r="AV31" i="54" s="1"/>
  <c r="AV18" i="51"/>
  <c r="AX18" i="51" s="1"/>
  <c r="AY20" i="51"/>
  <c r="X23" i="51"/>
  <c r="Z23" i="51" s="1"/>
  <c r="AQ24" i="51"/>
  <c r="AY26" i="51"/>
  <c r="X31" i="51"/>
  <c r="Z31" i="51" s="1"/>
  <c r="AV31" i="51"/>
  <c r="AX31" i="51" s="1"/>
  <c r="AY50" i="51"/>
  <c r="BA61" i="51"/>
  <c r="L61" i="45" s="1"/>
  <c r="L62" i="45" s="1"/>
  <c r="P9" i="53"/>
  <c r="R9" i="53" s="1"/>
  <c r="AV9" i="53"/>
  <c r="X17" i="53"/>
  <c r="X21" i="53"/>
  <c r="Z21" i="53" s="1"/>
  <c r="H23" i="53"/>
  <c r="AV30" i="53"/>
  <c r="AV9" i="54"/>
  <c r="S11" i="54"/>
  <c r="S17" i="54"/>
  <c r="AY20" i="54"/>
  <c r="AI21" i="54"/>
  <c r="AQ24" i="54"/>
  <c r="X30" i="54"/>
  <c r="Z30" i="54" s="1"/>
  <c r="X25" i="53"/>
  <c r="AQ50" i="53"/>
  <c r="AA50" i="53"/>
  <c r="AY23" i="54"/>
  <c r="AF25" i="54"/>
  <c r="AH25" i="54" s="1"/>
  <c r="X27" i="54"/>
  <c r="AY28" i="54"/>
  <c r="H29" i="54"/>
  <c r="AF22" i="53"/>
  <c r="AH22" i="53" s="1"/>
  <c r="X9" i="51"/>
  <c r="AY10" i="51"/>
  <c r="AL24" i="51"/>
  <c r="AN24" i="51" s="1"/>
  <c r="AQ25" i="51"/>
  <c r="AN29" i="51"/>
  <c r="AP29" i="51" s="1"/>
  <c r="S18" i="53"/>
  <c r="AA21" i="53"/>
  <c r="S13" i="54"/>
  <c r="AQ14" i="54"/>
  <c r="AA17" i="54"/>
  <c r="AI22" i="54"/>
  <c r="H28" i="54"/>
  <c r="AY15" i="51"/>
  <c r="AA26" i="51"/>
  <c r="S28" i="51"/>
  <c r="AI31" i="51"/>
  <c r="BA47" i="51"/>
  <c r="L47" i="45" s="1"/>
  <c r="AQ72" i="51"/>
  <c r="AI10" i="53"/>
  <c r="AV13" i="53"/>
  <c r="AX13" i="53" s="1"/>
  <c r="AI14" i="53"/>
  <c r="AA20" i="53"/>
  <c r="AI24" i="53"/>
  <c r="AA62" i="53"/>
  <c r="AI12" i="54"/>
  <c r="AF20" i="54"/>
  <c r="AH20" i="54" s="1"/>
  <c r="AV20" i="54"/>
  <c r="P29" i="54"/>
  <c r="AN30" i="54"/>
  <c r="AQ62" i="54"/>
  <c r="AI16" i="51"/>
  <c r="AI17" i="51"/>
  <c r="AV17" i="51"/>
  <c r="AN20" i="51"/>
  <c r="AP20" i="51" s="1"/>
  <c r="AY29" i="51"/>
  <c r="X12" i="53"/>
  <c r="AQ19" i="53"/>
  <c r="P22" i="53"/>
  <c r="S25" i="53"/>
  <c r="AA26" i="53"/>
  <c r="P30" i="53"/>
  <c r="AQ31" i="53"/>
  <c r="AI8" i="51"/>
  <c r="AA11" i="51"/>
  <c r="AA13" i="51"/>
  <c r="AY14" i="51"/>
  <c r="P16" i="51"/>
  <c r="S18" i="51"/>
  <c r="AQ21" i="51"/>
  <c r="H25" i="51"/>
  <c r="S27" i="51"/>
  <c r="AF29" i="51"/>
  <c r="S31" i="51"/>
  <c r="S50" i="51"/>
  <c r="S10" i="53"/>
  <c r="AY12" i="53"/>
  <c r="AY21" i="53"/>
  <c r="AA27" i="53"/>
  <c r="AI28" i="53"/>
  <c r="AI29" i="53"/>
  <c r="S30" i="53"/>
  <c r="AI50" i="53"/>
  <c r="AA8" i="54"/>
  <c r="AT14" i="54"/>
  <c r="H15" i="54"/>
  <c r="J15" i="54" s="1"/>
  <c r="K15" i="54" s="1"/>
  <c r="AI17" i="54"/>
  <c r="S20" i="54"/>
  <c r="AA30" i="54"/>
  <c r="AY62" i="54"/>
  <c r="K72" i="54"/>
  <c r="BA72" i="54" s="1"/>
  <c r="AA10" i="51"/>
  <c r="AY12" i="51"/>
  <c r="AX9" i="54"/>
  <c r="AI16" i="54"/>
  <c r="AX17" i="54"/>
  <c r="AI18" i="54"/>
  <c r="S19" i="54"/>
  <c r="AQ19" i="54"/>
  <c r="AQ20" i="54"/>
  <c r="AQ9" i="51"/>
  <c r="H11" i="51"/>
  <c r="S29" i="51"/>
  <c r="AY62" i="51"/>
  <c r="AQ10" i="53"/>
  <c r="AQ14" i="53"/>
  <c r="S21" i="53"/>
  <c r="AY27" i="53"/>
  <c r="AA31" i="53"/>
  <c r="K72" i="53"/>
  <c r="BA72" i="53" s="1"/>
  <c r="AI8" i="54"/>
  <c r="AN10" i="54"/>
  <c r="AP10" i="54" s="1"/>
  <c r="AI13" i="54"/>
  <c r="S15" i="54"/>
  <c r="AY15" i="54"/>
  <c r="AD16" i="54"/>
  <c r="AL19" i="54"/>
  <c r="AL20" i="54"/>
  <c r="AA72" i="54"/>
  <c r="AY11" i="51"/>
  <c r="AN16" i="51"/>
  <c r="AP16" i="51" s="1"/>
  <c r="AV20" i="51"/>
  <c r="AX20" i="51" s="1"/>
  <c r="S24" i="51"/>
  <c r="AV27" i="51"/>
  <c r="AX27" i="51" s="1"/>
  <c r="AQ13" i="53"/>
  <c r="AF18" i="53"/>
  <c r="AH18" i="53" s="1"/>
  <c r="AQ23" i="53"/>
  <c r="S27" i="53"/>
  <c r="S28" i="53"/>
  <c r="AY30" i="54"/>
  <c r="AI72" i="54"/>
  <c r="S9" i="54"/>
  <c r="AA10" i="54"/>
  <c r="AN14" i="54"/>
  <c r="AP14" i="54" s="1"/>
  <c r="AH15" i="54"/>
  <c r="AA18" i="54"/>
  <c r="AA19" i="54"/>
  <c r="AQ21" i="54"/>
  <c r="AV22" i="54"/>
  <c r="AQ25" i="54"/>
  <c r="AA26" i="54"/>
  <c r="AF29" i="54"/>
  <c r="BA58" i="54"/>
  <c r="AZ50" i="1"/>
  <c r="P10" i="51"/>
  <c r="R10" i="51" s="1"/>
  <c r="AF11" i="54"/>
  <c r="AH11" i="54" s="1"/>
  <c r="H21" i="51"/>
  <c r="J21" i="51" s="1"/>
  <c r="K21" i="51" s="1"/>
  <c r="AF12" i="51"/>
  <c r="AH12" i="51" s="1"/>
  <c r="AV13" i="54"/>
  <c r="AX13" i="54" s="1"/>
  <c r="P14" i="51"/>
  <c r="R14" i="51" s="1"/>
  <c r="AF22" i="51"/>
  <c r="AH22" i="51" s="1"/>
  <c r="X19" i="51"/>
  <c r="Z19" i="51" s="1"/>
  <c r="AN25" i="51"/>
  <c r="AP25" i="51" s="1"/>
  <c r="AY8" i="51"/>
  <c r="S9" i="51"/>
  <c r="AQ10" i="51"/>
  <c r="AI12" i="51"/>
  <c r="AA15" i="51"/>
  <c r="AQ16" i="51"/>
  <c r="N18" i="51"/>
  <c r="P18" i="51" s="1"/>
  <c r="AI20" i="51"/>
  <c r="AQ23" i="51"/>
  <c r="AA25" i="51"/>
  <c r="AY27" i="51"/>
  <c r="BA49" i="51"/>
  <c r="L49" i="45" s="1"/>
  <c r="AF24" i="53"/>
  <c r="AH24" i="53" s="1"/>
  <c r="AF26" i="53"/>
  <c r="AH26" i="53" s="1"/>
  <c r="BA58" i="53"/>
  <c r="AF27" i="54"/>
  <c r="AH27" i="54" s="1"/>
  <c r="AL9" i="51"/>
  <c r="AN9" i="51" s="1"/>
  <c r="X13" i="51"/>
  <c r="Z13" i="51" s="1"/>
  <c r="AF30" i="53"/>
  <c r="AH30" i="53" s="1"/>
  <c r="AN11" i="54"/>
  <c r="AQ11" i="54"/>
  <c r="AV19" i="54"/>
  <c r="AX19" i="54" s="1"/>
  <c r="AT8" i="51"/>
  <c r="AV8" i="51" s="1"/>
  <c r="S10" i="51"/>
  <c r="AI13" i="51"/>
  <c r="AI14" i="51"/>
  <c r="V15" i="51"/>
  <c r="X15" i="51" s="1"/>
  <c r="P17" i="51"/>
  <c r="R17" i="51" s="1"/>
  <c r="AQ19" i="51"/>
  <c r="AD20" i="51"/>
  <c r="AA21" i="51"/>
  <c r="AY22" i="51"/>
  <c r="AL23" i="51"/>
  <c r="AN23" i="51" s="1"/>
  <c r="V25" i="51"/>
  <c r="AY31" i="51"/>
  <c r="AY10" i="53"/>
  <c r="AA11" i="53"/>
  <c r="AF20" i="53"/>
  <c r="AH20" i="53" s="1"/>
  <c r="AD28" i="53"/>
  <c r="X12" i="54"/>
  <c r="Z12" i="54" s="1"/>
  <c r="AA13" i="54"/>
  <c r="V13" i="54"/>
  <c r="X13" i="54" s="1"/>
  <c r="Z13" i="54" s="1"/>
  <c r="X16" i="54"/>
  <c r="Z16" i="54" s="1"/>
  <c r="V18" i="54"/>
  <c r="X23" i="54"/>
  <c r="AA23" i="54"/>
  <c r="AI50" i="54"/>
  <c r="P28" i="51"/>
  <c r="R28" i="51" s="1"/>
  <c r="AA8" i="51"/>
  <c r="AA9" i="51"/>
  <c r="AP11" i="51"/>
  <c r="AF14" i="51"/>
  <c r="AV16" i="51"/>
  <c r="AN19" i="51"/>
  <c r="AP19" i="51" s="1"/>
  <c r="X21" i="51"/>
  <c r="Z21" i="51" s="1"/>
  <c r="AV22" i="51"/>
  <c r="AX22" i="51" s="1"/>
  <c r="AH24" i="51"/>
  <c r="AA27" i="51"/>
  <c r="AA28" i="51"/>
  <c r="AV28" i="51"/>
  <c r="X30" i="51"/>
  <c r="AY8" i="53"/>
  <c r="AI15" i="53"/>
  <c r="H16" i="53"/>
  <c r="J16" i="53" s="1"/>
  <c r="K16" i="53" s="1"/>
  <c r="BB16" i="53" s="1"/>
  <c r="AI20" i="53"/>
  <c r="AI23" i="53"/>
  <c r="AL31" i="53"/>
  <c r="P9" i="54"/>
  <c r="R9" i="54" s="1"/>
  <c r="AA12" i="54"/>
  <c r="AV14" i="51"/>
  <c r="AX14" i="51" s="1"/>
  <c r="Z9" i="51"/>
  <c r="AY9" i="51"/>
  <c r="S11" i="51"/>
  <c r="AQ11" i="51"/>
  <c r="S12" i="51"/>
  <c r="AQ12" i="51"/>
  <c r="AY16" i="51"/>
  <c r="AA17" i="51"/>
  <c r="AY18" i="51"/>
  <c r="S19" i="51"/>
  <c r="AA22" i="51"/>
  <c r="AA30" i="51"/>
  <c r="S72" i="51"/>
  <c r="X10" i="53"/>
  <c r="Z10" i="53" s="1"/>
  <c r="AI19" i="53"/>
  <c r="AQ27" i="53"/>
  <c r="AL27" i="53"/>
  <c r="AN27" i="53" s="1"/>
  <c r="H29" i="53"/>
  <c r="N31" i="53"/>
  <c r="S31" i="53"/>
  <c r="AV10" i="54"/>
  <c r="AX10" i="54" s="1"/>
  <c r="AY10" i="54"/>
  <c r="AQ31" i="54"/>
  <c r="AY50" i="54"/>
  <c r="AN21" i="51"/>
  <c r="AP21" i="51" s="1"/>
  <c r="S62" i="51"/>
  <c r="K62" i="51"/>
  <c r="AL16" i="53"/>
  <c r="AN16" i="53" s="1"/>
  <c r="AP16" i="53" s="1"/>
  <c r="AQ16" i="53"/>
  <c r="H24" i="54"/>
  <c r="J24" i="54" s="1"/>
  <c r="K24" i="54" s="1"/>
  <c r="AN28" i="54"/>
  <c r="AQ28" i="54"/>
  <c r="AV11" i="53"/>
  <c r="AX11" i="53" s="1"/>
  <c r="AZ32" i="53"/>
  <c r="S8" i="45"/>
  <c r="S16" i="53"/>
  <c r="N16" i="53"/>
  <c r="P16" i="53" s="1"/>
  <c r="AN23" i="53"/>
  <c r="AP23" i="53" s="1"/>
  <c r="S24" i="53"/>
  <c r="N24" i="53"/>
  <c r="P24" i="53" s="1"/>
  <c r="N27" i="53"/>
  <c r="P27" i="53" s="1"/>
  <c r="R27" i="53" s="1"/>
  <c r="AF18" i="54"/>
  <c r="AH18" i="54" s="1"/>
  <c r="AF22" i="54"/>
  <c r="AH22" i="54" s="1"/>
  <c r="P11" i="53"/>
  <c r="R11" i="53" s="1"/>
  <c r="AD8" i="51"/>
  <c r="AF8" i="51" s="1"/>
  <c r="BA48" i="51"/>
  <c r="L48" i="45" s="1"/>
  <c r="AA23" i="51"/>
  <c r="AI9" i="53"/>
  <c r="AD9" i="53"/>
  <c r="AN15" i="53"/>
  <c r="S17" i="53"/>
  <c r="AN19" i="53"/>
  <c r="AP19" i="53" s="1"/>
  <c r="S20" i="53"/>
  <c r="N20" i="53"/>
  <c r="P20" i="53" s="1"/>
  <c r="S22" i="53"/>
  <c r="AY26" i="53"/>
  <c r="AT26" i="53"/>
  <c r="AV26" i="53" s="1"/>
  <c r="AY31" i="53"/>
  <c r="X9" i="54"/>
  <c r="P31" i="54"/>
  <c r="S31" i="54"/>
  <c r="AI9" i="51"/>
  <c r="AI10" i="51"/>
  <c r="V11" i="51"/>
  <c r="X11" i="51" s="1"/>
  <c r="AT12" i="51"/>
  <c r="AV12" i="51" s="1"/>
  <c r="S14" i="51"/>
  <c r="AA19" i="51"/>
  <c r="AQ20" i="51"/>
  <c r="AI21" i="51"/>
  <c r="AI22" i="51"/>
  <c r="AI26" i="51"/>
  <c r="AQ62" i="51"/>
  <c r="BA66" i="51"/>
  <c r="L66" i="45" s="1"/>
  <c r="AQ12" i="53"/>
  <c r="AL12" i="53"/>
  <c r="P15" i="53"/>
  <c r="R15" i="53" s="1"/>
  <c r="P28" i="53"/>
  <c r="R28" i="53" s="1"/>
  <c r="AQ8" i="53"/>
  <c r="AL8" i="53"/>
  <c r="AN8" i="53" s="1"/>
  <c r="AV10" i="51"/>
  <c r="AX10" i="51" s="1"/>
  <c r="AL13" i="51"/>
  <c r="AN13" i="51" s="1"/>
  <c r="AI15" i="51"/>
  <c r="AY23" i="51"/>
  <c r="AQ14" i="51"/>
  <c r="AA18" i="51"/>
  <c r="AI29" i="51"/>
  <c r="AI30" i="51"/>
  <c r="AI50" i="51"/>
  <c r="AF10" i="51"/>
  <c r="AA12" i="51"/>
  <c r="AP15" i="51"/>
  <c r="AY19" i="51"/>
  <c r="AI25" i="51"/>
  <c r="AN28" i="51"/>
  <c r="AP28" i="51" s="1"/>
  <c r="AQ30" i="51"/>
  <c r="BA44" i="51"/>
  <c r="BA58" i="51"/>
  <c r="AQ11" i="53"/>
  <c r="AV16" i="53"/>
  <c r="AX16" i="53" s="1"/>
  <c r="P18" i="53"/>
  <c r="R18" i="53" s="1"/>
  <c r="V26" i="53"/>
  <c r="X31" i="53"/>
  <c r="X26" i="54"/>
  <c r="Z26" i="54" s="1"/>
  <c r="AA29" i="54"/>
  <c r="V29" i="54"/>
  <c r="S22" i="51"/>
  <c r="N22" i="51"/>
  <c r="AI11" i="51"/>
  <c r="P24" i="51"/>
  <c r="R24" i="51" s="1"/>
  <c r="S13" i="51"/>
  <c r="AD16" i="51"/>
  <c r="AF16" i="51" s="1"/>
  <c r="S20" i="51"/>
  <c r="S8" i="51"/>
  <c r="AQ8" i="51"/>
  <c r="AY13" i="51"/>
  <c r="S15" i="51"/>
  <c r="AQ15" i="51"/>
  <c r="S16" i="51"/>
  <c r="AI18" i="51"/>
  <c r="AQ28" i="51"/>
  <c r="P31" i="51"/>
  <c r="R31" i="51" s="1"/>
  <c r="BA71" i="51"/>
  <c r="L71" i="45" s="1"/>
  <c r="L72" i="45" s="1"/>
  <c r="S12" i="53"/>
  <c r="S14" i="53"/>
  <c r="X16" i="53"/>
  <c r="Z17" i="53"/>
  <c r="AA24" i="53"/>
  <c r="X27" i="53"/>
  <c r="AA29" i="53"/>
  <c r="V29" i="53"/>
  <c r="X29" i="53" s="1"/>
  <c r="AQ72" i="53"/>
  <c r="P17" i="54"/>
  <c r="R17" i="54"/>
  <c r="P20" i="54"/>
  <c r="R20" i="54" s="1"/>
  <c r="AA25" i="54"/>
  <c r="V25" i="54"/>
  <c r="X25" i="54" s="1"/>
  <c r="Z25" i="54" s="1"/>
  <c r="BA49" i="54"/>
  <c r="AD49" i="45" s="1"/>
  <c r="AA50" i="54"/>
  <c r="BA60" i="51"/>
  <c r="L60" i="45" s="1"/>
  <c r="BA70" i="51"/>
  <c r="L70" i="45" s="1"/>
  <c r="AA12" i="53"/>
  <c r="AA13" i="53"/>
  <c r="AY13" i="53"/>
  <c r="AA14" i="53"/>
  <c r="AY18" i="53"/>
  <c r="AY22" i="53"/>
  <c r="AF8" i="54"/>
  <c r="AH8" i="54" s="1"/>
  <c r="AA9" i="54"/>
  <c r="AQ12" i="54"/>
  <c r="AY24" i="54"/>
  <c r="AI28" i="54"/>
  <c r="AY29" i="54"/>
  <c r="S30" i="54"/>
  <c r="S50" i="54"/>
  <c r="S72" i="54"/>
  <c r="S8" i="53"/>
  <c r="AQ9" i="53"/>
  <c r="AI11" i="53"/>
  <c r="AY14" i="53"/>
  <c r="AI17" i="53"/>
  <c r="AI18" i="53"/>
  <c r="AI22" i="53"/>
  <c r="AA30" i="53"/>
  <c r="AY30" i="53"/>
  <c r="BA71" i="53"/>
  <c r="U71" i="45" s="1"/>
  <c r="AI9" i="54"/>
  <c r="P13" i="54"/>
  <c r="R13" i="54" s="1"/>
  <c r="AA16" i="54"/>
  <c r="S18" i="54"/>
  <c r="AY19" i="54"/>
  <c r="H21" i="54"/>
  <c r="BA46" i="54"/>
  <c r="AD46" i="45" s="1"/>
  <c r="BA70" i="54"/>
  <c r="AD70" i="45" s="1"/>
  <c r="AI13" i="53"/>
  <c r="AA15" i="53"/>
  <c r="AA19" i="53"/>
  <c r="AY20" i="53"/>
  <c r="AQ21" i="53"/>
  <c r="AA23" i="53"/>
  <c r="AY24" i="53"/>
  <c r="AQ25" i="53"/>
  <c r="AY11" i="54"/>
  <c r="AI24" i="51"/>
  <c r="AY24" i="51"/>
  <c r="AI62" i="51"/>
  <c r="AI72" i="51"/>
  <c r="S9" i="53"/>
  <c r="S11" i="53"/>
  <c r="AI12" i="53"/>
  <c r="AD13" i="53"/>
  <c r="X14" i="53"/>
  <c r="Z14" i="53" s="1"/>
  <c r="AY16" i="53"/>
  <c r="AQ17" i="53"/>
  <c r="V19" i="53"/>
  <c r="X19" i="53" s="1"/>
  <c r="AT20" i="53"/>
  <c r="AL21" i="53"/>
  <c r="V23" i="53"/>
  <c r="X23" i="53" s="1"/>
  <c r="AT24" i="53"/>
  <c r="AL25" i="53"/>
  <c r="AI30" i="53"/>
  <c r="AQ8" i="54"/>
  <c r="AI15" i="54"/>
  <c r="V17" i="54"/>
  <c r="X17" i="54" s="1"/>
  <c r="Z17" i="54" s="1"/>
  <c r="AY17" i="54"/>
  <c r="AN21" i="54"/>
  <c r="AP21" i="54" s="1"/>
  <c r="S27" i="54"/>
  <c r="AQ50" i="54"/>
  <c r="BA48" i="54"/>
  <c r="AD48" i="45" s="1"/>
  <c r="AQ72" i="54"/>
  <c r="AA8" i="53"/>
  <c r="AA9" i="53"/>
  <c r="AY9" i="53"/>
  <c r="AA10" i="53"/>
  <c r="AY11" i="53"/>
  <c r="AA16" i="53"/>
  <c r="AI11" i="54"/>
  <c r="AY13" i="54"/>
  <c r="P14" i="54"/>
  <c r="R14" i="54" s="1"/>
  <c r="AF16" i="54"/>
  <c r="AH16" i="54" s="1"/>
  <c r="AI25" i="54"/>
  <c r="AI29" i="54"/>
  <c r="BA44" i="54"/>
  <c r="K50" i="53"/>
  <c r="BA60" i="53"/>
  <c r="U60" i="45" s="1"/>
  <c r="AQ10" i="54"/>
  <c r="H11" i="54"/>
  <c r="J11" i="54" s="1"/>
  <c r="S23" i="54"/>
  <c r="AY27" i="54"/>
  <c r="AA28" i="54"/>
  <c r="AA25" i="53"/>
  <c r="AQ29" i="53"/>
  <c r="AA14" i="54"/>
  <c r="AV14" i="54"/>
  <c r="AX14" i="54" s="1"/>
  <c r="AN15" i="54"/>
  <c r="AP15" i="54" s="1"/>
  <c r="V28" i="54"/>
  <c r="BA47" i="54"/>
  <c r="AD47" i="45" s="1"/>
  <c r="BA71" i="54"/>
  <c r="AD71" i="45" s="1"/>
  <c r="AI8" i="53"/>
  <c r="S13" i="53"/>
  <c r="S15" i="53"/>
  <c r="AI16" i="53"/>
  <c r="AA17" i="53"/>
  <c r="AQ18" i="53"/>
  <c r="AQ22" i="53"/>
  <c r="AY28" i="53"/>
  <c r="AN29" i="53"/>
  <c r="AP29" i="53" s="1"/>
  <c r="BA48" i="53"/>
  <c r="U48" i="45" s="1"/>
  <c r="AI72" i="53"/>
  <c r="AY9" i="54"/>
  <c r="P10" i="54"/>
  <c r="R10" i="54" s="1"/>
  <c r="AF12" i="54"/>
  <c r="AH12" i="54" s="1"/>
  <c r="AQ16" i="54"/>
  <c r="AI27" i="54"/>
  <c r="AZ32" i="54"/>
  <c r="AX31" i="54"/>
  <c r="S32" i="45"/>
  <c r="U44" i="45"/>
  <c r="U58" i="45"/>
  <c r="J32" i="45"/>
  <c r="L58" i="45"/>
  <c r="L44" i="45"/>
  <c r="AI10" i="54"/>
  <c r="AD10" i="54"/>
  <c r="AI14" i="54"/>
  <c r="AD14" i="54"/>
  <c r="AY18" i="54"/>
  <c r="AT18" i="54"/>
  <c r="AI24" i="54"/>
  <c r="AD24" i="54"/>
  <c r="F32" i="54"/>
  <c r="X8" i="54"/>
  <c r="V11" i="54"/>
  <c r="AA11" i="54"/>
  <c r="H13" i="54"/>
  <c r="N16" i="54"/>
  <c r="S16" i="54"/>
  <c r="AQ18" i="54"/>
  <c r="AL18" i="54"/>
  <c r="AA24" i="54"/>
  <c r="V24" i="54"/>
  <c r="AN26" i="54"/>
  <c r="AP26" i="54" s="1"/>
  <c r="X18" i="54"/>
  <c r="Z18" i="54" s="1"/>
  <c r="P19" i="54"/>
  <c r="R19" i="54" s="1"/>
  <c r="AN20" i="54"/>
  <c r="AP20" i="54" s="1"/>
  <c r="S21" i="54"/>
  <c r="N21" i="54"/>
  <c r="N8" i="54"/>
  <c r="S8" i="54"/>
  <c r="H9" i="54"/>
  <c r="J9" i="54" s="1"/>
  <c r="K9" i="54" s="1"/>
  <c r="S12" i="54"/>
  <c r="N12" i="54"/>
  <c r="AA15" i="54"/>
  <c r="V15" i="54"/>
  <c r="H17" i="54"/>
  <c r="J17" i="54" s="1"/>
  <c r="K17" i="54" s="1"/>
  <c r="AN19" i="54"/>
  <c r="AP19" i="54" s="1"/>
  <c r="AY8" i="54"/>
  <c r="AT8" i="54"/>
  <c r="Z9" i="54"/>
  <c r="AQ9" i="54"/>
  <c r="AL9" i="54"/>
  <c r="AP11" i="54"/>
  <c r="AT12" i="54"/>
  <c r="AY12" i="54"/>
  <c r="AL13" i="54"/>
  <c r="AQ13" i="54"/>
  <c r="AY16" i="54"/>
  <c r="AT16" i="54"/>
  <c r="AQ17" i="54"/>
  <c r="AL17" i="54"/>
  <c r="H23" i="54"/>
  <c r="J23" i="54" s="1"/>
  <c r="H8" i="54"/>
  <c r="J8" i="54" s="1"/>
  <c r="H10" i="54"/>
  <c r="J10" i="54" s="1"/>
  <c r="K10" i="54" s="1"/>
  <c r="S10" i="54"/>
  <c r="H12" i="54"/>
  <c r="H14" i="54"/>
  <c r="S14" i="54"/>
  <c r="H16" i="54"/>
  <c r="J16" i="54" s="1"/>
  <c r="H18" i="54"/>
  <c r="J18" i="54" s="1"/>
  <c r="AA21" i="54"/>
  <c r="V21" i="54"/>
  <c r="Z23" i="54"/>
  <c r="S24" i="54"/>
  <c r="P24" i="54"/>
  <c r="R24" i="54" s="1"/>
  <c r="H26" i="54"/>
  <c r="J26" i="54" s="1"/>
  <c r="P28" i="54"/>
  <c r="R28" i="54" s="1"/>
  <c r="AY21" i="54"/>
  <c r="AT21" i="54"/>
  <c r="S22" i="54"/>
  <c r="AQ23" i="54"/>
  <c r="AL8" i="54"/>
  <c r="AD9" i="54"/>
  <c r="V10" i="54"/>
  <c r="N11" i="54"/>
  <c r="AT11" i="54"/>
  <c r="AL12" i="54"/>
  <c r="AD13" i="54"/>
  <c r="V14" i="54"/>
  <c r="BA14" i="54" s="1"/>
  <c r="AD14" i="45" s="1"/>
  <c r="N15" i="54"/>
  <c r="AT15" i="54"/>
  <c r="AL16" i="54"/>
  <c r="AD17" i="54"/>
  <c r="N18" i="54"/>
  <c r="Z19" i="54"/>
  <c r="AA20" i="54"/>
  <c r="V20" i="54"/>
  <c r="AI20" i="54"/>
  <c r="AX20" i="54"/>
  <c r="AF21" i="54"/>
  <c r="AH21" i="54" s="1"/>
  <c r="N22" i="54"/>
  <c r="AQ22" i="54"/>
  <c r="AL22" i="54"/>
  <c r="AY22" i="54"/>
  <c r="AX22" i="54"/>
  <c r="P23" i="54"/>
  <c r="R23" i="54" s="1"/>
  <c r="AL23" i="54"/>
  <c r="AN24" i="54"/>
  <c r="AP24" i="54" s="1"/>
  <c r="AV24" i="54"/>
  <c r="AX24" i="54" s="1"/>
  <c r="AN25" i="54"/>
  <c r="AP25" i="54" s="1"/>
  <c r="AY25" i="54"/>
  <c r="AT25" i="54"/>
  <c r="S26" i="54"/>
  <c r="H27" i="54"/>
  <c r="J27" i="54" s="1"/>
  <c r="AV27" i="54"/>
  <c r="AX27" i="54" s="1"/>
  <c r="AD28" i="54"/>
  <c r="H30" i="54"/>
  <c r="J30" i="54" s="1"/>
  <c r="R31" i="54"/>
  <c r="AA31" i="54"/>
  <c r="V31" i="54"/>
  <c r="H25" i="54"/>
  <c r="J25" i="54" s="1"/>
  <c r="S25" i="54"/>
  <c r="N25" i="54"/>
  <c r="AP28" i="54"/>
  <c r="AI23" i="54"/>
  <c r="AD23" i="54"/>
  <c r="AQ26" i="54"/>
  <c r="AQ27" i="54"/>
  <c r="AL27" i="54"/>
  <c r="BA27" i="54" s="1"/>
  <c r="AD27" i="45" s="1"/>
  <c r="AV28" i="54"/>
  <c r="AX28" i="54" s="1"/>
  <c r="X29" i="54"/>
  <c r="Z29" i="54"/>
  <c r="AV30" i="54"/>
  <c r="AX30" i="54" s="1"/>
  <c r="AI31" i="54"/>
  <c r="AD31" i="54"/>
  <c r="AI62" i="54"/>
  <c r="BA61" i="54"/>
  <c r="AD61" i="45" s="1"/>
  <c r="H19" i="54"/>
  <c r="J19" i="54" s="1"/>
  <c r="K19" i="54" s="1"/>
  <c r="AI19" i="54"/>
  <c r="AD19" i="54"/>
  <c r="H20" i="54"/>
  <c r="J20" i="54" s="1"/>
  <c r="K20" i="54" s="1"/>
  <c r="J21" i="54"/>
  <c r="K21" i="54" s="1"/>
  <c r="H22" i="54"/>
  <c r="J22" i="54" s="1"/>
  <c r="K22" i="54" s="1"/>
  <c r="X22" i="54"/>
  <c r="Z22" i="54" s="1"/>
  <c r="AV23" i="54"/>
  <c r="AX23" i="54" s="1"/>
  <c r="BA26" i="54"/>
  <c r="AD26" i="45" s="1"/>
  <c r="P27" i="54"/>
  <c r="R27" i="54" s="1"/>
  <c r="S28" i="54"/>
  <c r="AV29" i="54"/>
  <c r="AX29" i="54" s="1"/>
  <c r="Z27" i="54"/>
  <c r="AA27" i="54"/>
  <c r="J29" i="54"/>
  <c r="K29" i="54" s="1"/>
  <c r="S29" i="54"/>
  <c r="R29" i="54"/>
  <c r="AH29" i="54"/>
  <c r="AI30" i="54"/>
  <c r="AD30" i="54"/>
  <c r="AQ30" i="54"/>
  <c r="AP30" i="54"/>
  <c r="H31" i="54"/>
  <c r="J31" i="54" s="1"/>
  <c r="BA60" i="54"/>
  <c r="AD60" i="45" s="1"/>
  <c r="BA66" i="54"/>
  <c r="AD66" i="45" s="1"/>
  <c r="P26" i="54"/>
  <c r="R26" i="54" s="1"/>
  <c r="AH26" i="54"/>
  <c r="AI26" i="54"/>
  <c r="AV26" i="54"/>
  <c r="AX26" i="54" s="1"/>
  <c r="J28" i="54"/>
  <c r="K28" i="54" s="1"/>
  <c r="AQ29" i="54"/>
  <c r="AL29" i="54"/>
  <c r="BA29" i="54" s="1"/>
  <c r="AD29" i="45" s="1"/>
  <c r="P30" i="54"/>
  <c r="R30" i="54" s="1"/>
  <c r="AN31" i="54"/>
  <c r="AP31" i="54" s="1"/>
  <c r="K62" i="54"/>
  <c r="X9" i="53"/>
  <c r="Z9" i="53" s="1"/>
  <c r="P14" i="53"/>
  <c r="R14" i="53" s="1"/>
  <c r="H13" i="53"/>
  <c r="J13" i="53" s="1"/>
  <c r="AV14" i="53"/>
  <c r="AX14" i="53" s="1"/>
  <c r="H9" i="53"/>
  <c r="J9" i="53" s="1"/>
  <c r="K9" i="53" s="1"/>
  <c r="AV10" i="53"/>
  <c r="AX10" i="53" s="1"/>
  <c r="AF12" i="53"/>
  <c r="AH12" i="53" s="1"/>
  <c r="H15" i="53"/>
  <c r="J15" i="53" s="1"/>
  <c r="AP15" i="53"/>
  <c r="AF8" i="53"/>
  <c r="H11" i="53"/>
  <c r="P10" i="53"/>
  <c r="R10" i="53" s="1"/>
  <c r="AN11" i="53"/>
  <c r="AP11" i="53" s="1"/>
  <c r="X13" i="53"/>
  <c r="Z13" i="53" s="1"/>
  <c r="AX9" i="53"/>
  <c r="Z12" i="53"/>
  <c r="AQ15" i="53"/>
  <c r="BA17" i="53"/>
  <c r="U17" i="45" s="1"/>
  <c r="H18" i="53"/>
  <c r="P21" i="53"/>
  <c r="R21" i="53" s="1"/>
  <c r="H22" i="53"/>
  <c r="J22" i="53" s="1"/>
  <c r="K22" i="53" s="1"/>
  <c r="H25" i="53"/>
  <c r="J25" i="53" s="1"/>
  <c r="K25" i="53" s="1"/>
  <c r="N8" i="53"/>
  <c r="AT8" i="53"/>
  <c r="AL9" i="53"/>
  <c r="BA9" i="53" s="1"/>
  <c r="U9" i="45" s="1"/>
  <c r="AD10" i="53"/>
  <c r="V11" i="53"/>
  <c r="BA11" i="53" s="1"/>
  <c r="U11" i="45" s="1"/>
  <c r="N12" i="53"/>
  <c r="AT12" i="53"/>
  <c r="AL13" i="53"/>
  <c r="AD14" i="53"/>
  <c r="BA14" i="53" s="1"/>
  <c r="U14" i="45" s="1"/>
  <c r="V15" i="53"/>
  <c r="BA15" i="53" s="1"/>
  <c r="U15" i="45" s="1"/>
  <c r="AY15" i="53"/>
  <c r="Z16" i="53"/>
  <c r="P17" i="53"/>
  <c r="R17" i="53" s="1"/>
  <c r="AV17" i="53"/>
  <c r="AX17" i="53" s="1"/>
  <c r="AA18" i="53"/>
  <c r="V18" i="53"/>
  <c r="AN18" i="53"/>
  <c r="AP18" i="53" s="1"/>
  <c r="Z19" i="53"/>
  <c r="AI21" i="53"/>
  <c r="AD21" i="53"/>
  <c r="AV21" i="53"/>
  <c r="AX21" i="53" s="1"/>
  <c r="R22" i="53"/>
  <c r="AA22" i="53"/>
  <c r="V22" i="53"/>
  <c r="BA22" i="53" s="1"/>
  <c r="U22" i="45" s="1"/>
  <c r="AN22" i="53"/>
  <c r="AP22" i="53" s="1"/>
  <c r="Z23" i="53"/>
  <c r="R24" i="53"/>
  <c r="Z25" i="53"/>
  <c r="AI25" i="53"/>
  <c r="AD25" i="53"/>
  <c r="AV25" i="53"/>
  <c r="AX25" i="53" s="1"/>
  <c r="R13" i="53"/>
  <c r="AP17" i="53"/>
  <c r="H26" i="53"/>
  <c r="J26" i="53" s="1"/>
  <c r="K26" i="53" s="1"/>
  <c r="F32" i="53"/>
  <c r="J8" i="53"/>
  <c r="K8" i="53" s="1"/>
  <c r="BB8" i="53" s="1"/>
  <c r="X8" i="53"/>
  <c r="Z8" i="53" s="1"/>
  <c r="AP8" i="53"/>
  <c r="H10" i="53"/>
  <c r="AN10" i="53"/>
  <c r="AP10" i="53" s="1"/>
  <c r="AF11" i="53"/>
  <c r="AH11" i="53" s="1"/>
  <c r="J12" i="53"/>
  <c r="K12" i="53" s="1"/>
  <c r="H14" i="53"/>
  <c r="AN14" i="53"/>
  <c r="AP14" i="53" s="1"/>
  <c r="AF16" i="53"/>
  <c r="AH16" i="53" s="1"/>
  <c r="H17" i="53"/>
  <c r="J17" i="53" s="1"/>
  <c r="S19" i="53"/>
  <c r="N19" i="53"/>
  <c r="AF19" i="53"/>
  <c r="AH19" i="53" s="1"/>
  <c r="H20" i="53"/>
  <c r="J20" i="53" s="1"/>
  <c r="X20" i="53"/>
  <c r="Z20" i="53" s="1"/>
  <c r="AX22" i="53"/>
  <c r="S23" i="53"/>
  <c r="N23" i="53"/>
  <c r="AF23" i="53"/>
  <c r="AH23" i="53" s="1"/>
  <c r="H24" i="53"/>
  <c r="J24" i="53" s="1"/>
  <c r="X24" i="53"/>
  <c r="Z24" i="53" s="1"/>
  <c r="X26" i="53"/>
  <c r="Z26" i="53" s="1"/>
  <c r="H21" i="53"/>
  <c r="J21" i="53" s="1"/>
  <c r="P25" i="53"/>
  <c r="R25" i="53" s="1"/>
  <c r="H31" i="53"/>
  <c r="J31" i="53" s="1"/>
  <c r="K31" i="53" s="1"/>
  <c r="AV15" i="53"/>
  <c r="AX15" i="53" s="1"/>
  <c r="AF17" i="53"/>
  <c r="AH17" i="53" s="1"/>
  <c r="AY19" i="53"/>
  <c r="AT19" i="53"/>
  <c r="AQ20" i="53"/>
  <c r="AL20" i="53"/>
  <c r="AY23" i="53"/>
  <c r="AT23" i="53"/>
  <c r="AQ24" i="53"/>
  <c r="AL24" i="53"/>
  <c r="H27" i="53"/>
  <c r="AA28" i="53"/>
  <c r="V28" i="53"/>
  <c r="BA28" i="53" s="1"/>
  <c r="U28" i="45" s="1"/>
  <c r="AF28" i="53"/>
  <c r="AH28" i="53" s="1"/>
  <c r="P31" i="53"/>
  <c r="R31" i="53" s="1"/>
  <c r="S26" i="53"/>
  <c r="AP27" i="53"/>
  <c r="R30" i="53"/>
  <c r="Z31" i="53"/>
  <c r="AI31" i="53"/>
  <c r="AD31" i="53"/>
  <c r="AV31" i="53"/>
  <c r="AX31" i="53" s="1"/>
  <c r="BA47" i="53"/>
  <c r="U47" i="45" s="1"/>
  <c r="AI62" i="53"/>
  <c r="BA66" i="53"/>
  <c r="U66" i="45" s="1"/>
  <c r="J19" i="53"/>
  <c r="K19" i="53" s="1"/>
  <c r="J23" i="53"/>
  <c r="K23" i="53" s="1"/>
  <c r="AX26" i="53"/>
  <c r="Z27" i="53"/>
  <c r="AI27" i="53"/>
  <c r="AD27" i="53"/>
  <c r="AX28" i="53"/>
  <c r="S29" i="53"/>
  <c r="N29" i="53"/>
  <c r="AF29" i="53"/>
  <c r="AH29" i="53" s="1"/>
  <c r="H30" i="53"/>
  <c r="J30" i="53" s="1"/>
  <c r="K30" i="53" s="1"/>
  <c r="X30" i="53"/>
  <c r="Z30" i="53" s="1"/>
  <c r="AX30" i="53"/>
  <c r="BA61" i="53"/>
  <c r="U61" i="45" s="1"/>
  <c r="AQ26" i="53"/>
  <c r="AL26" i="53"/>
  <c r="AY29" i="53"/>
  <c r="AT29" i="53"/>
  <c r="AQ30" i="53"/>
  <c r="AL30" i="53"/>
  <c r="BA30" i="53" s="1"/>
  <c r="U30" i="45" s="1"/>
  <c r="BA44" i="53"/>
  <c r="S50" i="53"/>
  <c r="AY50" i="53"/>
  <c r="BA49" i="53"/>
  <c r="U49" i="45" s="1"/>
  <c r="AV27" i="53"/>
  <c r="AX27" i="53" s="1"/>
  <c r="H28" i="53"/>
  <c r="AN28" i="53"/>
  <c r="AP28" i="53" s="1"/>
  <c r="BA46" i="53"/>
  <c r="U46" i="45" s="1"/>
  <c r="S62" i="53"/>
  <c r="BA62" i="53" s="1"/>
  <c r="BA70" i="53"/>
  <c r="U70" i="45" s="1"/>
  <c r="J29" i="53"/>
  <c r="K29" i="53" s="1"/>
  <c r="X8" i="51"/>
  <c r="P13" i="51"/>
  <c r="R13" i="51" s="1"/>
  <c r="AN14" i="51"/>
  <c r="AP14" i="51" s="1"/>
  <c r="F32" i="51"/>
  <c r="H8" i="51"/>
  <c r="J8" i="51" s="1"/>
  <c r="AV9" i="51"/>
  <c r="AX9" i="51" s="1"/>
  <c r="AF11" i="51"/>
  <c r="AH11" i="51" s="1"/>
  <c r="H14" i="51"/>
  <c r="J14" i="51" s="1"/>
  <c r="BA16" i="51"/>
  <c r="L16" i="45" s="1"/>
  <c r="H16" i="51"/>
  <c r="J16" i="51" s="1"/>
  <c r="K16" i="51" s="1"/>
  <c r="P9" i="51"/>
  <c r="R9" i="51" s="1"/>
  <c r="AN10" i="51"/>
  <c r="AP10" i="51" s="1"/>
  <c r="X12" i="51"/>
  <c r="Z12" i="51" s="1"/>
  <c r="H10" i="51"/>
  <c r="J10" i="51" s="1"/>
  <c r="H12" i="51"/>
  <c r="J12" i="51" s="1"/>
  <c r="AV13" i="51"/>
  <c r="AX13" i="51" s="1"/>
  <c r="AF15" i="51"/>
  <c r="AH15" i="51" s="1"/>
  <c r="AH10" i="51"/>
  <c r="R12" i="51"/>
  <c r="AH14" i="51"/>
  <c r="R16" i="51"/>
  <c r="AH16" i="51"/>
  <c r="AX16" i="51"/>
  <c r="AI19" i="51"/>
  <c r="AD19" i="51"/>
  <c r="BA19" i="51" s="1"/>
  <c r="L19" i="45" s="1"/>
  <c r="AV19" i="51"/>
  <c r="AX19" i="51" s="1"/>
  <c r="AY21" i="51"/>
  <c r="AT21" i="51"/>
  <c r="AQ22" i="51"/>
  <c r="AL22" i="51"/>
  <c r="P26" i="51"/>
  <c r="R26" i="51" s="1"/>
  <c r="X26" i="51"/>
  <c r="Z26" i="51" s="1"/>
  <c r="AL8" i="51"/>
  <c r="BA8" i="51" s="1"/>
  <c r="L8" i="45" s="1"/>
  <c r="AD9" i="51"/>
  <c r="V10" i="51"/>
  <c r="BA10" i="51" s="1"/>
  <c r="L10" i="45" s="1"/>
  <c r="N11" i="51"/>
  <c r="AT11" i="51"/>
  <c r="AL12" i="51"/>
  <c r="AD13" i="51"/>
  <c r="V14" i="51"/>
  <c r="N15" i="51"/>
  <c r="AT15" i="51"/>
  <c r="H17" i="51"/>
  <c r="J17" i="51" s="1"/>
  <c r="S17" i="51"/>
  <c r="AD17" i="51"/>
  <c r="AN17" i="51"/>
  <c r="AP17" i="51" s="1"/>
  <c r="AX17" i="51"/>
  <c r="AY17" i="51"/>
  <c r="X18" i="51"/>
  <c r="Z18" i="51" s="1"/>
  <c r="R20" i="51"/>
  <c r="AA20" i="51"/>
  <c r="V20" i="51"/>
  <c r="BA20" i="51" s="1"/>
  <c r="L20" i="45" s="1"/>
  <c r="H23" i="51"/>
  <c r="J23" i="51" s="1"/>
  <c r="P23" i="51"/>
  <c r="R23" i="51" s="1"/>
  <c r="AP23" i="51"/>
  <c r="J25" i="51"/>
  <c r="K25" i="51" s="1"/>
  <c r="S25" i="51"/>
  <c r="N25" i="51"/>
  <c r="AF25" i="51"/>
  <c r="AH25" i="51" s="1"/>
  <c r="H26" i="51"/>
  <c r="J26" i="51" s="1"/>
  <c r="K26" i="51" s="1"/>
  <c r="P8" i="51"/>
  <c r="AZ32" i="51"/>
  <c r="H9" i="51"/>
  <c r="J9" i="51" s="1"/>
  <c r="J11" i="51"/>
  <c r="K11" i="51" s="1"/>
  <c r="H13" i="51"/>
  <c r="J13" i="51" s="1"/>
  <c r="Z16" i="51"/>
  <c r="AA16" i="51"/>
  <c r="J18" i="51"/>
  <c r="K18" i="51"/>
  <c r="AH18" i="51"/>
  <c r="AQ18" i="51"/>
  <c r="AL18" i="51"/>
  <c r="AI23" i="51"/>
  <c r="AD23" i="51"/>
  <c r="AV23" i="51"/>
  <c r="AX23" i="51" s="1"/>
  <c r="AY25" i="51"/>
  <c r="AT25" i="51"/>
  <c r="H27" i="51"/>
  <c r="J27" i="51" s="1"/>
  <c r="V17" i="51"/>
  <c r="H19" i="51"/>
  <c r="J19" i="51" s="1"/>
  <c r="P19" i="51"/>
  <c r="R19" i="51" s="1"/>
  <c r="S21" i="51"/>
  <c r="N21" i="51"/>
  <c r="AF21" i="51"/>
  <c r="AH21" i="51" s="1"/>
  <c r="H22" i="51"/>
  <c r="X22" i="51"/>
  <c r="Z22" i="51" s="1"/>
  <c r="AA24" i="51"/>
  <c r="V24" i="51"/>
  <c r="AF26" i="51"/>
  <c r="AH26" i="51" s="1"/>
  <c r="AT26" i="51"/>
  <c r="H28" i="51"/>
  <c r="J28" i="51" s="1"/>
  <c r="K28" i="51"/>
  <c r="AI28" i="51"/>
  <c r="AD28" i="51"/>
  <c r="AY28" i="51"/>
  <c r="AH29" i="51"/>
  <c r="Z30" i="51"/>
  <c r="H31" i="51"/>
  <c r="AA31" i="51"/>
  <c r="H20" i="51"/>
  <c r="H24" i="51"/>
  <c r="R27" i="51"/>
  <c r="AX28" i="51"/>
  <c r="J29" i="51"/>
  <c r="K29" i="51" s="1"/>
  <c r="AA29" i="51"/>
  <c r="V29" i="51"/>
  <c r="AQ29" i="51"/>
  <c r="J30" i="51"/>
  <c r="K30" i="51" s="1"/>
  <c r="S30" i="51"/>
  <c r="N30" i="51"/>
  <c r="AF30" i="51"/>
  <c r="AH30" i="51" s="1"/>
  <c r="AY30" i="51"/>
  <c r="AT30" i="51"/>
  <c r="AQ31" i="51"/>
  <c r="AL31" i="51"/>
  <c r="S26" i="51"/>
  <c r="AQ26" i="51"/>
  <c r="AL26" i="51"/>
  <c r="X27" i="51"/>
  <c r="Z27" i="51" s="1"/>
  <c r="AQ27" i="51"/>
  <c r="AL27" i="51"/>
  <c r="K50" i="51"/>
  <c r="BA46" i="51"/>
  <c r="L46" i="45" s="1"/>
  <c r="AQ50" i="51"/>
  <c r="AD27" i="51"/>
  <c r="V28" i="51"/>
  <c r="N29" i="51"/>
  <c r="AT29" i="51"/>
  <c r="AL30" i="51"/>
  <c r="AD31" i="51"/>
  <c r="BA31" i="51" s="1"/>
  <c r="L31" i="45" s="1"/>
  <c r="Q9" i="23"/>
  <c r="Q10" i="23"/>
  <c r="Q11" i="23"/>
  <c r="Q12" i="23"/>
  <c r="Q13" i="23"/>
  <c r="Q14" i="23"/>
  <c r="Q15" i="23"/>
  <c r="Q16" i="23"/>
  <c r="Q17" i="23"/>
  <c r="Q18" i="23"/>
  <c r="Q19" i="23"/>
  <c r="Q20" i="23"/>
  <c r="Q21" i="23"/>
  <c r="Q22" i="23"/>
  <c r="Q23" i="23"/>
  <c r="Q24" i="23"/>
  <c r="Q25" i="23"/>
  <c r="Q26" i="23"/>
  <c r="Q27" i="23"/>
  <c r="Q28" i="23"/>
  <c r="Q29" i="23"/>
  <c r="Q30" i="23"/>
  <c r="Q31" i="23"/>
  <c r="Q9" i="38"/>
  <c r="Q10" i="38"/>
  <c r="Q11" i="38"/>
  <c r="Q12" i="38"/>
  <c r="Q13" i="38"/>
  <c r="Q14" i="38"/>
  <c r="Q15" i="38"/>
  <c r="Q16" i="38"/>
  <c r="Q17" i="38"/>
  <c r="Q18" i="38"/>
  <c r="Q19" i="38"/>
  <c r="Q20" i="38"/>
  <c r="Q21" i="38"/>
  <c r="Q22" i="38"/>
  <c r="Q23" i="38"/>
  <c r="Q24" i="38"/>
  <c r="Q25" i="38"/>
  <c r="Q26" i="38"/>
  <c r="Q27" i="38"/>
  <c r="Q28" i="38"/>
  <c r="Q29" i="38"/>
  <c r="Q30" i="38"/>
  <c r="Q31" i="38"/>
  <c r="Q9" i="22"/>
  <c r="Q10" i="22"/>
  <c r="Q11" i="22"/>
  <c r="Q12" i="22"/>
  <c r="Q13" i="22"/>
  <c r="Q14" i="22"/>
  <c r="Q15" i="22"/>
  <c r="Q16" i="22"/>
  <c r="Q17" i="22"/>
  <c r="Q18" i="22"/>
  <c r="Q19" i="22"/>
  <c r="Q20" i="22"/>
  <c r="Q21" i="22"/>
  <c r="Q22" i="22"/>
  <c r="Q23" i="22"/>
  <c r="Q24" i="22"/>
  <c r="Q25" i="22"/>
  <c r="Q26" i="22"/>
  <c r="Q27" i="22"/>
  <c r="Q28" i="22"/>
  <c r="Q29" i="22"/>
  <c r="Q30" i="22"/>
  <c r="Q31" i="22"/>
  <c r="Q9" i="41"/>
  <c r="Q10" i="41"/>
  <c r="Q11" i="41"/>
  <c r="Q12" i="41"/>
  <c r="Q13" i="41"/>
  <c r="Q14" i="41"/>
  <c r="Q15" i="41"/>
  <c r="Q16" i="41"/>
  <c r="Q17" i="41"/>
  <c r="Q18" i="41"/>
  <c r="Q19" i="41"/>
  <c r="Q20" i="41"/>
  <c r="Q21" i="41"/>
  <c r="Q22" i="41"/>
  <c r="Q23" i="41"/>
  <c r="Q24" i="41"/>
  <c r="Q25" i="41"/>
  <c r="Q26" i="41"/>
  <c r="Q27" i="41"/>
  <c r="Q28" i="41"/>
  <c r="Q29" i="41"/>
  <c r="Q30" i="41"/>
  <c r="Q31" i="41"/>
  <c r="Q9" i="40"/>
  <c r="Q10" i="40"/>
  <c r="Q11" i="40"/>
  <c r="Q12" i="40"/>
  <c r="Q13" i="40"/>
  <c r="Q14" i="40"/>
  <c r="Q15" i="40"/>
  <c r="Q16" i="40"/>
  <c r="Q17" i="40"/>
  <c r="Q18" i="40"/>
  <c r="Q19" i="40"/>
  <c r="Q20" i="40"/>
  <c r="Q21" i="40"/>
  <c r="Q22" i="40"/>
  <c r="Q23" i="40"/>
  <c r="Q24" i="40"/>
  <c r="Q25" i="40"/>
  <c r="Q26" i="40"/>
  <c r="Q27" i="40"/>
  <c r="Q28" i="40"/>
  <c r="Q29" i="40"/>
  <c r="Q30" i="40"/>
  <c r="Q31" i="40"/>
  <c r="Q9" i="26"/>
  <c r="Q10" i="26"/>
  <c r="Q11" i="26"/>
  <c r="Q12" i="26"/>
  <c r="Q13" i="26"/>
  <c r="Q14" i="26"/>
  <c r="Q15" i="26"/>
  <c r="Q16" i="26"/>
  <c r="Q17" i="26"/>
  <c r="Q18" i="26"/>
  <c r="Q19" i="26"/>
  <c r="Q20" i="26"/>
  <c r="Q21" i="26"/>
  <c r="Q22" i="26"/>
  <c r="Q23" i="26"/>
  <c r="Q24" i="26"/>
  <c r="Q25" i="26"/>
  <c r="Q26" i="26"/>
  <c r="Q27" i="26"/>
  <c r="Q28" i="26"/>
  <c r="Q29" i="26"/>
  <c r="Q30" i="26"/>
  <c r="Q31" i="26"/>
  <c r="Q9" i="42"/>
  <c r="Q10" i="42"/>
  <c r="Q11" i="42"/>
  <c r="Q12" i="42"/>
  <c r="Q13" i="42"/>
  <c r="Q14" i="42"/>
  <c r="Q15" i="42"/>
  <c r="Q16" i="42"/>
  <c r="Q17" i="42"/>
  <c r="Q18" i="42"/>
  <c r="Q19" i="42"/>
  <c r="Q20" i="42"/>
  <c r="Q21" i="42"/>
  <c r="Q22" i="42"/>
  <c r="Q23" i="42"/>
  <c r="Q24" i="42"/>
  <c r="Q25" i="42"/>
  <c r="Q26" i="42"/>
  <c r="Q27" i="42"/>
  <c r="Q28" i="42"/>
  <c r="Q29" i="42"/>
  <c r="Q30" i="42"/>
  <c r="Q31" i="42"/>
  <c r="Q9" i="43"/>
  <c r="Q10" i="43"/>
  <c r="Q11" i="43"/>
  <c r="Q12" i="43"/>
  <c r="Q13" i="43"/>
  <c r="Q14" i="43"/>
  <c r="Q15" i="43"/>
  <c r="Q16" i="43"/>
  <c r="Q17" i="43"/>
  <c r="Q18" i="43"/>
  <c r="Q19" i="43"/>
  <c r="Q20" i="43"/>
  <c r="Q21" i="43"/>
  <c r="Q22" i="43"/>
  <c r="Q23" i="43"/>
  <c r="Q24" i="43"/>
  <c r="Q25" i="43"/>
  <c r="Q26" i="43"/>
  <c r="Q27" i="43"/>
  <c r="Q28" i="43"/>
  <c r="Q29" i="43"/>
  <c r="Q30" i="43"/>
  <c r="Q31" i="43"/>
  <c r="Q9" i="1"/>
  <c r="Q10" i="1"/>
  <c r="Q11" i="1"/>
  <c r="Q12" i="1"/>
  <c r="Q13" i="1"/>
  <c r="Q14" i="1"/>
  <c r="Q15" i="1"/>
  <c r="Q16" i="1"/>
  <c r="Q17" i="1"/>
  <c r="Q18" i="1"/>
  <c r="Q19" i="1"/>
  <c r="Q20" i="1"/>
  <c r="Q21" i="1"/>
  <c r="Q22" i="1"/>
  <c r="Q23" i="1"/>
  <c r="Q24" i="1"/>
  <c r="Q25" i="1"/>
  <c r="Q26" i="1"/>
  <c r="Q27" i="1"/>
  <c r="Q28" i="1"/>
  <c r="Q29" i="1"/>
  <c r="Q30" i="1"/>
  <c r="Q31" i="1"/>
  <c r="Q8" i="23"/>
  <c r="Q8" i="38"/>
  <c r="Q8" i="22"/>
  <c r="Q8" i="41"/>
  <c r="Q8" i="40"/>
  <c r="Q8" i="26"/>
  <c r="Q8" i="42"/>
  <c r="Q8" i="43"/>
  <c r="Q8" i="1"/>
  <c r="BB16" i="51" l="1"/>
  <c r="L50" i="45"/>
  <c r="BA24" i="51"/>
  <c r="L24" i="45" s="1"/>
  <c r="BB11" i="51"/>
  <c r="K23" i="51"/>
  <c r="Z11" i="51"/>
  <c r="BA21" i="53"/>
  <c r="U21" i="45" s="1"/>
  <c r="BB9" i="53"/>
  <c r="BB22" i="54"/>
  <c r="AP24" i="51"/>
  <c r="AX12" i="51"/>
  <c r="BA22" i="51"/>
  <c r="L22" i="45" s="1"/>
  <c r="AP9" i="51"/>
  <c r="U72" i="45"/>
  <c r="Z15" i="51"/>
  <c r="BA28" i="51"/>
  <c r="L28" i="45" s="1"/>
  <c r="AP13" i="51"/>
  <c r="R20" i="53"/>
  <c r="AH8" i="51"/>
  <c r="BA13" i="51"/>
  <c r="L13" i="45" s="1"/>
  <c r="BA12" i="51"/>
  <c r="L12" i="45" s="1"/>
  <c r="BA27" i="53"/>
  <c r="U27" i="45" s="1"/>
  <c r="Z29" i="53"/>
  <c r="BB26" i="53"/>
  <c r="BB25" i="53"/>
  <c r="BB22" i="53"/>
  <c r="BA62" i="54"/>
  <c r="BA24" i="54"/>
  <c r="AD24" i="45" s="1"/>
  <c r="BB17" i="54"/>
  <c r="K31" i="54"/>
  <c r="J13" i="54"/>
  <c r="K13" i="54" s="1"/>
  <c r="BB13" i="54" s="1"/>
  <c r="BB31" i="53"/>
  <c r="BB29" i="53"/>
  <c r="BB15" i="54"/>
  <c r="BB19" i="53"/>
  <c r="BB23" i="51"/>
  <c r="BA50" i="53"/>
  <c r="BB30" i="51"/>
  <c r="U50" i="45"/>
  <c r="K27" i="54"/>
  <c r="BB27" i="54" s="1"/>
  <c r="BB21" i="54"/>
  <c r="BB9" i="54"/>
  <c r="BA50" i="54"/>
  <c r="BB21" i="51"/>
  <c r="BB30" i="53"/>
  <c r="BB20" i="54"/>
  <c r="U62" i="45"/>
  <c r="BA62" i="51"/>
  <c r="R18" i="51"/>
  <c r="BA16" i="53"/>
  <c r="U16" i="45" s="1"/>
  <c r="BB28" i="54"/>
  <c r="X25" i="51"/>
  <c r="Z25" i="51" s="1"/>
  <c r="AV20" i="53"/>
  <c r="AX20" i="53" s="1"/>
  <c r="BA29" i="51"/>
  <c r="L29" i="45" s="1"/>
  <c r="J22" i="51"/>
  <c r="K22" i="51" s="1"/>
  <c r="BB22" i="51" s="1"/>
  <c r="K21" i="53"/>
  <c r="BB21" i="53" s="1"/>
  <c r="J18" i="53"/>
  <c r="K18" i="53" s="1"/>
  <c r="BB18" i="53" s="1"/>
  <c r="AN12" i="53"/>
  <c r="AP12" i="53" s="1"/>
  <c r="BB18" i="51"/>
  <c r="BB26" i="51"/>
  <c r="AL32" i="53"/>
  <c r="K13" i="53"/>
  <c r="BB13" i="53" s="1"/>
  <c r="BA27" i="51"/>
  <c r="L27" i="45" s="1"/>
  <c r="J31" i="51"/>
  <c r="K31" i="51" s="1"/>
  <c r="BB31" i="51" s="1"/>
  <c r="K12" i="51"/>
  <c r="BB12" i="51" s="1"/>
  <c r="J27" i="53"/>
  <c r="K27" i="53" s="1"/>
  <c r="BB27" i="53" s="1"/>
  <c r="K20" i="53"/>
  <c r="BB20" i="53" s="1"/>
  <c r="BB12" i="53"/>
  <c r="R16" i="53"/>
  <c r="K11" i="54"/>
  <c r="BB11" i="54" s="1"/>
  <c r="BB29" i="51"/>
  <c r="K10" i="51"/>
  <c r="BB10" i="51" s="1"/>
  <c r="X28" i="54"/>
  <c r="Z28" i="54" s="1"/>
  <c r="AF13" i="53"/>
  <c r="AH13" i="53" s="1"/>
  <c r="AF9" i="53"/>
  <c r="AH9" i="53" s="1"/>
  <c r="AF20" i="51"/>
  <c r="AH20" i="51" s="1"/>
  <c r="K8" i="51"/>
  <c r="BB8" i="51" s="1"/>
  <c r="BA50" i="51"/>
  <c r="H33" i="53"/>
  <c r="K33" i="53" s="1"/>
  <c r="AN31" i="53"/>
  <c r="AP31" i="53" s="1"/>
  <c r="BB28" i="51"/>
  <c r="K30" i="54"/>
  <c r="BB30" i="54" s="1"/>
  <c r="AN25" i="53"/>
  <c r="AP25" i="53" s="1"/>
  <c r="K24" i="53"/>
  <c r="BB24" i="53" s="1"/>
  <c r="BB31" i="54"/>
  <c r="AV24" i="53"/>
  <c r="AX24" i="53" s="1"/>
  <c r="P22" i="51"/>
  <c r="R22" i="51" s="1"/>
  <c r="AN21" i="53"/>
  <c r="AP21" i="53" s="1"/>
  <c r="K19" i="51"/>
  <c r="BB19" i="51" s="1"/>
  <c r="BB23" i="53"/>
  <c r="BB10" i="54"/>
  <c r="AT32" i="54"/>
  <c r="AV8" i="54"/>
  <c r="AN23" i="54"/>
  <c r="AP23" i="54" s="1"/>
  <c r="AN22" i="54"/>
  <c r="AP22" i="54" s="1"/>
  <c r="AN16" i="54"/>
  <c r="AP16" i="54" s="1"/>
  <c r="AF13" i="54"/>
  <c r="AH13" i="54" s="1"/>
  <c r="X10" i="54"/>
  <c r="K26" i="54"/>
  <c r="BB26" i="54" s="1"/>
  <c r="H33" i="54"/>
  <c r="K33" i="54" s="1"/>
  <c r="BA23" i="54"/>
  <c r="AD23" i="45" s="1"/>
  <c r="AN13" i="54"/>
  <c r="AP13" i="54" s="1"/>
  <c r="AV12" i="54"/>
  <c r="AX12" i="54" s="1"/>
  <c r="K16" i="54"/>
  <c r="BB16" i="54" s="1"/>
  <c r="N32" i="54"/>
  <c r="P8" i="54"/>
  <c r="R8" i="54" s="1"/>
  <c r="X24" i="54"/>
  <c r="Z24" i="54" s="1"/>
  <c r="X11" i="54"/>
  <c r="Z11" i="54" s="1"/>
  <c r="D34" i="54"/>
  <c r="K34" i="54" s="1"/>
  <c r="AF14" i="54"/>
  <c r="AH14" i="54" s="1"/>
  <c r="K18" i="54"/>
  <c r="BB18" i="54" s="1"/>
  <c r="P25" i="54"/>
  <c r="R25" i="54" s="1"/>
  <c r="X20" i="54"/>
  <c r="Z20" i="54" s="1"/>
  <c r="X14" i="54"/>
  <c r="Z14" i="54" s="1"/>
  <c r="AV16" i="54"/>
  <c r="AX16" i="54" s="1"/>
  <c r="P12" i="54"/>
  <c r="R12" i="54" s="1"/>
  <c r="AN18" i="54"/>
  <c r="AP18" i="54" s="1"/>
  <c r="AF30" i="54"/>
  <c r="AH30" i="54" s="1"/>
  <c r="BA25" i="54"/>
  <c r="AD25" i="45" s="1"/>
  <c r="BB19" i="54"/>
  <c r="AD32" i="54"/>
  <c r="BB24" i="54"/>
  <c r="X31" i="54"/>
  <c r="Z31" i="54" s="1"/>
  <c r="AV25" i="54"/>
  <c r="AX25" i="54" s="1"/>
  <c r="AV15" i="54"/>
  <c r="AX15" i="54" s="1"/>
  <c r="AN12" i="54"/>
  <c r="AP12" i="54" s="1"/>
  <c r="AF9" i="54"/>
  <c r="AH9" i="54" s="1"/>
  <c r="BA18" i="54"/>
  <c r="AD18" i="45" s="1"/>
  <c r="X15" i="54"/>
  <c r="Z15" i="54" s="1"/>
  <c r="J12" i="54"/>
  <c r="K12" i="54" s="1"/>
  <c r="BB12" i="54" s="1"/>
  <c r="BA21" i="54"/>
  <c r="AD21" i="45" s="1"/>
  <c r="P21" i="54"/>
  <c r="R21" i="54" s="1"/>
  <c r="Z8" i="54"/>
  <c r="K8" i="54"/>
  <c r="BB8" i="54" s="1"/>
  <c r="AV18" i="54"/>
  <c r="AX18" i="54" s="1"/>
  <c r="J14" i="54"/>
  <c r="K14" i="54" s="1"/>
  <c r="BB14" i="54" s="1"/>
  <c r="BB29" i="54"/>
  <c r="AF19" i="54"/>
  <c r="AH19" i="54" s="1"/>
  <c r="BA19" i="54"/>
  <c r="AD19" i="45" s="1"/>
  <c r="AF28" i="54"/>
  <c r="AH28" i="54" s="1"/>
  <c r="AF17" i="54"/>
  <c r="AH17" i="54" s="1"/>
  <c r="BA11" i="54"/>
  <c r="AD11" i="45" s="1"/>
  <c r="P11" i="54"/>
  <c r="R11" i="54" s="1"/>
  <c r="AV21" i="54"/>
  <c r="AX21" i="54" s="1"/>
  <c r="AN17" i="54"/>
  <c r="AP17" i="54" s="1"/>
  <c r="AN9" i="54"/>
  <c r="AP9" i="54" s="1"/>
  <c r="BA28" i="54"/>
  <c r="AD28" i="45" s="1"/>
  <c r="AF31" i="54"/>
  <c r="AH31" i="54" s="1"/>
  <c r="AN27" i="54"/>
  <c r="AP27" i="54" s="1"/>
  <c r="AN29" i="54"/>
  <c r="AP29" i="54" s="1"/>
  <c r="BA31" i="54"/>
  <c r="AD31" i="45" s="1"/>
  <c r="K25" i="54"/>
  <c r="BB25" i="54" s="1"/>
  <c r="BA20" i="54"/>
  <c r="AD20" i="45" s="1"/>
  <c r="AF23" i="54"/>
  <c r="AH23" i="54" s="1"/>
  <c r="BA30" i="54"/>
  <c r="AD30" i="45" s="1"/>
  <c r="P22" i="54"/>
  <c r="R22" i="54" s="1"/>
  <c r="BA22" i="54"/>
  <c r="AD22" i="45" s="1"/>
  <c r="P18" i="54"/>
  <c r="R18" i="54" s="1"/>
  <c r="BA15" i="54"/>
  <c r="AD15" i="45" s="1"/>
  <c r="P15" i="54"/>
  <c r="R15" i="54" s="1"/>
  <c r="AV11" i="54"/>
  <c r="AX11" i="54" s="1"/>
  <c r="AL32" i="54"/>
  <c r="AN8" i="54"/>
  <c r="X21" i="54"/>
  <c r="Z21" i="54"/>
  <c r="BA10" i="54"/>
  <c r="AD10" i="45" s="1"/>
  <c r="K23" i="54"/>
  <c r="BB23" i="54" s="1"/>
  <c r="BA16" i="54"/>
  <c r="AD16" i="45" s="1"/>
  <c r="BA12" i="54"/>
  <c r="AD12" i="45" s="1"/>
  <c r="BA8" i="54"/>
  <c r="AD8" i="45" s="1"/>
  <c r="BA17" i="54"/>
  <c r="AD17" i="45" s="1"/>
  <c r="BA9" i="54"/>
  <c r="AD9" i="45" s="1"/>
  <c r="P16" i="54"/>
  <c r="R16" i="54" s="1"/>
  <c r="BA13" i="54"/>
  <c r="AD13" i="45" s="1"/>
  <c r="V32" i="54"/>
  <c r="AF24" i="54"/>
  <c r="AH24" i="54" s="1"/>
  <c r="AF10" i="54"/>
  <c r="AH10" i="54" s="1"/>
  <c r="AJ34" i="53"/>
  <c r="AQ34" i="53" s="1"/>
  <c r="AV29" i="53"/>
  <c r="AX29" i="53" s="1"/>
  <c r="AN26" i="53"/>
  <c r="AP26" i="53" s="1"/>
  <c r="P29" i="53"/>
  <c r="R29" i="53" s="1"/>
  <c r="BA29" i="53"/>
  <c r="U29" i="45" s="1"/>
  <c r="AF27" i="53"/>
  <c r="AH27" i="53" s="1"/>
  <c r="X28" i="53"/>
  <c r="Z28" i="53"/>
  <c r="AN24" i="53"/>
  <c r="AP24" i="53" s="1"/>
  <c r="AV19" i="53"/>
  <c r="AX19" i="53" s="1"/>
  <c r="D34" i="53"/>
  <c r="K34" i="53" s="1"/>
  <c r="J10" i="53"/>
  <c r="K10" i="53" s="1"/>
  <c r="BB10" i="53" s="1"/>
  <c r="AN13" i="53"/>
  <c r="AP13" i="53" s="1"/>
  <c r="AF10" i="53"/>
  <c r="AH10" i="53" s="1"/>
  <c r="N32" i="53"/>
  <c r="P8" i="53"/>
  <c r="R8" i="53" s="1"/>
  <c r="BA8" i="53"/>
  <c r="U8" i="45" s="1"/>
  <c r="K17" i="53"/>
  <c r="BB17" i="53" s="1"/>
  <c r="J11" i="53"/>
  <c r="K11" i="53" s="1"/>
  <c r="BB11" i="53" s="1"/>
  <c r="BA13" i="53"/>
  <c r="U13" i="45" s="1"/>
  <c r="P23" i="53"/>
  <c r="R23" i="53" s="1"/>
  <c r="BA23" i="53"/>
  <c r="U23" i="45" s="1"/>
  <c r="P19" i="53"/>
  <c r="R19" i="53" s="1"/>
  <c r="BA19" i="53"/>
  <c r="U19" i="45" s="1"/>
  <c r="X15" i="53"/>
  <c r="Z15" i="53" s="1"/>
  <c r="AV12" i="53"/>
  <c r="AX12" i="53" s="1"/>
  <c r="AN30" i="53"/>
  <c r="AP30" i="53" s="1"/>
  <c r="J28" i="53"/>
  <c r="K28" i="53" s="1"/>
  <c r="BB28" i="53" s="1"/>
  <c r="AV23" i="53"/>
  <c r="AX23" i="53" s="1"/>
  <c r="AN20" i="53"/>
  <c r="AP20" i="53" s="1"/>
  <c r="BA24" i="53"/>
  <c r="U24" i="45" s="1"/>
  <c r="BA20" i="53"/>
  <c r="U20" i="45" s="1"/>
  <c r="J14" i="53"/>
  <c r="K14" i="53" s="1"/>
  <c r="BB14" i="53" s="1"/>
  <c r="V32" i="53"/>
  <c r="X22" i="53"/>
  <c r="Z22" i="53" s="1"/>
  <c r="X18" i="53"/>
  <c r="Z18" i="53" s="1"/>
  <c r="AF14" i="53"/>
  <c r="P12" i="53"/>
  <c r="R12" i="53" s="1"/>
  <c r="BA12" i="53"/>
  <c r="U12" i="45" s="1"/>
  <c r="AN9" i="53"/>
  <c r="AP9" i="53"/>
  <c r="BA18" i="53"/>
  <c r="U18" i="45" s="1"/>
  <c r="AH8" i="53"/>
  <c r="K15" i="53"/>
  <c r="BB15" i="53" s="1"/>
  <c r="BA10" i="53"/>
  <c r="U10" i="45" s="1"/>
  <c r="AF31" i="53"/>
  <c r="AH31" i="53" s="1"/>
  <c r="BA31" i="53"/>
  <c r="U31" i="45" s="1"/>
  <c r="BA26" i="53"/>
  <c r="U26" i="45" s="1"/>
  <c r="AF25" i="53"/>
  <c r="AH25" i="53" s="1"/>
  <c r="AF21" i="53"/>
  <c r="AH21" i="53" s="1"/>
  <c r="X11" i="53"/>
  <c r="Z11" i="53"/>
  <c r="AT32" i="53"/>
  <c r="AV8" i="53"/>
  <c r="BA25" i="53"/>
  <c r="U25" i="45" s="1"/>
  <c r="AD32" i="53"/>
  <c r="AV29" i="51"/>
  <c r="AX29" i="51" s="1"/>
  <c r="AN31" i="51"/>
  <c r="AP31" i="51" s="1"/>
  <c r="AV30" i="51"/>
  <c r="AX30" i="51" s="1"/>
  <c r="P30" i="51"/>
  <c r="R30" i="51" s="1"/>
  <c r="BB25" i="51"/>
  <c r="K27" i="51"/>
  <c r="BB27" i="51" s="1"/>
  <c r="AN18" i="51"/>
  <c r="AP18" i="51" s="1"/>
  <c r="BA18" i="51"/>
  <c r="L18" i="45" s="1"/>
  <c r="X20" i="51"/>
  <c r="Z20" i="51" s="1"/>
  <c r="K17" i="51"/>
  <c r="BB17" i="51" s="1"/>
  <c r="X14" i="51"/>
  <c r="Z14" i="51" s="1"/>
  <c r="AV11" i="51"/>
  <c r="AX11" i="51" s="1"/>
  <c r="K9" i="51"/>
  <c r="BB9" i="51" s="1"/>
  <c r="K14" i="51"/>
  <c r="BB14" i="51" s="1"/>
  <c r="P29" i="51"/>
  <c r="R29" i="51" s="1"/>
  <c r="AN27" i="51"/>
  <c r="AP27" i="51" s="1"/>
  <c r="AN26" i="51"/>
  <c r="AP26" i="51" s="1"/>
  <c r="X29" i="51"/>
  <c r="Z29" i="51" s="1"/>
  <c r="AF28" i="51"/>
  <c r="AH28" i="51" s="1"/>
  <c r="J20" i="51"/>
  <c r="K20" i="51" s="1"/>
  <c r="BB20" i="51" s="1"/>
  <c r="AF23" i="51"/>
  <c r="AH23" i="51" s="1"/>
  <c r="AF17" i="51"/>
  <c r="AH17" i="51" s="1"/>
  <c r="AF13" i="51"/>
  <c r="AH13" i="51" s="1"/>
  <c r="P11" i="51"/>
  <c r="R11" i="51" s="1"/>
  <c r="BA11" i="51"/>
  <c r="L11" i="45" s="1"/>
  <c r="AL32" i="51"/>
  <c r="AN8" i="51"/>
  <c r="AP8" i="51" s="1"/>
  <c r="AV21" i="51"/>
  <c r="AX21" i="51" s="1"/>
  <c r="R8" i="51"/>
  <c r="D34" i="51"/>
  <c r="K34" i="51" s="1"/>
  <c r="AF31" i="51"/>
  <c r="AH31" i="51" s="1"/>
  <c r="X28" i="51"/>
  <c r="Z28" i="51" s="1"/>
  <c r="AV26" i="51"/>
  <c r="AX26" i="51" s="1"/>
  <c r="J24" i="51"/>
  <c r="K24" i="51" s="1"/>
  <c r="BB24" i="51" s="1"/>
  <c r="BA26" i="51"/>
  <c r="L26" i="45" s="1"/>
  <c r="P21" i="51"/>
  <c r="R21" i="51" s="1"/>
  <c r="BA21" i="51"/>
  <c r="L21" i="45" s="1"/>
  <c r="X17" i="51"/>
  <c r="Z17" i="51" s="1"/>
  <c r="P25" i="51"/>
  <c r="R25" i="51" s="1"/>
  <c r="BA25" i="51"/>
  <c r="L25" i="45" s="1"/>
  <c r="AV15" i="51"/>
  <c r="AX15" i="51" s="1"/>
  <c r="K13" i="51"/>
  <c r="BB13" i="51" s="1"/>
  <c r="X10" i="51"/>
  <c r="Z10" i="51" s="1"/>
  <c r="AF19" i="51"/>
  <c r="AH19" i="51" s="1"/>
  <c r="AX8" i="51"/>
  <c r="N32" i="51"/>
  <c r="BA14" i="51"/>
  <c r="L14" i="45" s="1"/>
  <c r="Z8" i="51"/>
  <c r="AN30" i="51"/>
  <c r="AP30" i="51" s="1"/>
  <c r="AF27" i="51"/>
  <c r="AH27" i="51" s="1"/>
  <c r="BA30" i="51"/>
  <c r="L30" i="45" s="1"/>
  <c r="X24" i="51"/>
  <c r="Z24" i="51" s="1"/>
  <c r="AV25" i="51"/>
  <c r="AX25" i="51" s="1"/>
  <c r="AD32" i="51"/>
  <c r="BA23" i="51"/>
  <c r="L23" i="45" s="1"/>
  <c r="P15" i="51"/>
  <c r="R15" i="51" s="1"/>
  <c r="BA15" i="51"/>
  <c r="L15" i="45" s="1"/>
  <c r="AN12" i="51"/>
  <c r="AP12" i="51" s="1"/>
  <c r="AF9" i="51"/>
  <c r="AN22" i="51"/>
  <c r="AP22" i="51" s="1"/>
  <c r="AT32" i="51"/>
  <c r="BA9" i="51"/>
  <c r="L9" i="45" s="1"/>
  <c r="H33" i="51"/>
  <c r="K33" i="51" s="1"/>
  <c r="BA17" i="51"/>
  <c r="L17" i="45" s="1"/>
  <c r="V32" i="51"/>
  <c r="D1" i="48"/>
  <c r="L32" i="45" l="1"/>
  <c r="X33" i="54"/>
  <c r="AA33" i="54" s="1"/>
  <c r="Z10" i="54"/>
  <c r="Z36" i="54" s="1"/>
  <c r="AA36" i="54" s="1"/>
  <c r="X33" i="53"/>
  <c r="AA33" i="53" s="1"/>
  <c r="K35" i="53"/>
  <c r="Z36" i="53"/>
  <c r="AA36" i="53" s="1"/>
  <c r="J36" i="53"/>
  <c r="K36" i="53" s="1"/>
  <c r="AF33" i="53"/>
  <c r="AI33" i="53" s="1"/>
  <c r="J36" i="54"/>
  <c r="K36" i="54" s="1"/>
  <c r="U32" i="45"/>
  <c r="AP36" i="53"/>
  <c r="AQ36" i="53" s="1"/>
  <c r="AF33" i="51"/>
  <c r="AI33" i="51" s="1"/>
  <c r="AV33" i="53"/>
  <c r="AY33" i="53" s="1"/>
  <c r="BA32" i="53"/>
  <c r="AH36" i="54"/>
  <c r="AI36" i="54" s="1"/>
  <c r="AJ34" i="54"/>
  <c r="AQ34" i="54" s="1"/>
  <c r="R36" i="54"/>
  <c r="S36" i="54" s="1"/>
  <c r="T34" i="54"/>
  <c r="AA34" i="54" s="1"/>
  <c r="P33" i="54"/>
  <c r="S33" i="54" s="1"/>
  <c r="K35" i="54"/>
  <c r="AR34" i="54"/>
  <c r="AY34" i="54" s="1"/>
  <c r="AF33" i="54"/>
  <c r="AI33" i="54" s="1"/>
  <c r="AB34" i="54"/>
  <c r="AI34" i="54" s="1"/>
  <c r="BA32" i="54"/>
  <c r="AV33" i="54"/>
  <c r="AY33" i="54" s="1"/>
  <c r="AN33" i="54"/>
  <c r="AQ33" i="54" s="1"/>
  <c r="BB32" i="54"/>
  <c r="L34" i="54"/>
  <c r="S34" i="54" s="1"/>
  <c r="AP8" i="54"/>
  <c r="AP36" i="54" s="1"/>
  <c r="AQ36" i="54" s="1"/>
  <c r="AX8" i="54"/>
  <c r="AX36" i="54" s="1"/>
  <c r="AY36" i="54" s="1"/>
  <c r="D37" i="53"/>
  <c r="K37" i="53" s="1"/>
  <c r="R36" i="53"/>
  <c r="S36" i="53" s="1"/>
  <c r="BB32" i="53"/>
  <c r="AX8" i="53"/>
  <c r="AX36" i="53" s="1"/>
  <c r="AY36" i="53" s="1"/>
  <c r="AN33" i="53"/>
  <c r="AQ33" i="53" s="1"/>
  <c r="AQ35" i="53" s="1"/>
  <c r="AH14" i="53"/>
  <c r="AH36" i="53" s="1"/>
  <c r="AI36" i="53" s="1"/>
  <c r="P33" i="53"/>
  <c r="S33" i="53" s="1"/>
  <c r="AB34" i="53"/>
  <c r="AI34" i="53" s="1"/>
  <c r="AR34" i="53"/>
  <c r="AY34" i="53" s="1"/>
  <c r="T34" i="53"/>
  <c r="AA34" i="53" s="1"/>
  <c r="L34" i="53"/>
  <c r="S34" i="53" s="1"/>
  <c r="AP36" i="51"/>
  <c r="AQ36" i="51" s="1"/>
  <c r="BB32" i="51"/>
  <c r="AX36" i="51"/>
  <c r="AY36" i="51" s="1"/>
  <c r="AJ34" i="51"/>
  <c r="AQ34" i="51" s="1"/>
  <c r="AV33" i="51"/>
  <c r="AY33" i="51" s="1"/>
  <c r="P33" i="51"/>
  <c r="S33" i="51" s="1"/>
  <c r="X33" i="51"/>
  <c r="AA33" i="51" s="1"/>
  <c r="K35" i="51"/>
  <c r="Z36" i="51"/>
  <c r="AA36" i="51" s="1"/>
  <c r="AH9" i="51"/>
  <c r="AH36" i="51" s="1"/>
  <c r="AI36" i="51" s="1"/>
  <c r="AB34" i="51"/>
  <c r="AI34" i="51" s="1"/>
  <c r="J36" i="51"/>
  <c r="K36" i="51" s="1"/>
  <c r="T34" i="51"/>
  <c r="AA34" i="51" s="1"/>
  <c r="AR34" i="51"/>
  <c r="AY34" i="51" s="1"/>
  <c r="L34" i="51"/>
  <c r="S34" i="51" s="1"/>
  <c r="BA32" i="51"/>
  <c r="R36" i="51"/>
  <c r="S36" i="51" s="1"/>
  <c r="AN33" i="51"/>
  <c r="AQ33" i="51" s="1"/>
  <c r="D62" i="50"/>
  <c r="D51" i="50"/>
  <c r="D73" i="50" s="1"/>
  <c r="D39" i="50"/>
  <c r="D28" i="50"/>
  <c r="D16" i="50"/>
  <c r="D5" i="50"/>
  <c r="D27" i="50" s="1"/>
  <c r="F18" i="48"/>
  <c r="F17" i="48"/>
  <c r="F16" i="48"/>
  <c r="F15" i="48"/>
  <c r="F14" i="48"/>
  <c r="F13" i="48"/>
  <c r="F12" i="48"/>
  <c r="F11" i="48"/>
  <c r="F10" i="48"/>
  <c r="F9" i="48"/>
  <c r="F8" i="48"/>
  <c r="F7" i="48"/>
  <c r="F6" i="48"/>
  <c r="F5" i="48"/>
  <c r="F4" i="48"/>
  <c r="D1" i="47"/>
  <c r="F18" i="47"/>
  <c r="F17" i="47"/>
  <c r="F16" i="47"/>
  <c r="F15" i="47"/>
  <c r="F14" i="47"/>
  <c r="F13" i="47"/>
  <c r="F12" i="47"/>
  <c r="F11" i="47"/>
  <c r="F10" i="47"/>
  <c r="F9" i="47"/>
  <c r="F8" i="47"/>
  <c r="F7" i="47"/>
  <c r="F6" i="47"/>
  <c r="F5" i="47"/>
  <c r="F4" i="47"/>
  <c r="AY35" i="53" l="1"/>
  <c r="S35" i="51"/>
  <c r="L37" i="51" s="1"/>
  <c r="S37" i="51" s="1"/>
  <c r="AA35" i="54"/>
  <c r="AQ35" i="51"/>
  <c r="AJ37" i="51" s="1"/>
  <c r="AQ37" i="51" s="1"/>
  <c r="AQ38" i="51" s="1"/>
  <c r="AQ63" i="51" s="1"/>
  <c r="K38" i="53"/>
  <c r="BA36" i="53"/>
  <c r="U36" i="45" s="1"/>
  <c r="BA34" i="53"/>
  <c r="U34" i="45" s="1"/>
  <c r="BA34" i="51"/>
  <c r="AI35" i="54"/>
  <c r="AB37" i="54" s="1"/>
  <c r="AI37" i="54" s="1"/>
  <c r="AI38" i="54" s="1"/>
  <c r="AI63" i="54" s="1"/>
  <c r="D50" i="50"/>
  <c r="D74" i="50" s="1"/>
  <c r="F19" i="47"/>
  <c r="AI35" i="53"/>
  <c r="AB37" i="53" s="1"/>
  <c r="AI37" i="53" s="1"/>
  <c r="AI38" i="53" s="1"/>
  <c r="AI63" i="53" s="1"/>
  <c r="AI35" i="51"/>
  <c r="AB37" i="51" s="1"/>
  <c r="AI37" i="51" s="1"/>
  <c r="AI38" i="51" s="1"/>
  <c r="AI63" i="51" s="1"/>
  <c r="AA35" i="51"/>
  <c r="T37" i="51" s="1"/>
  <c r="AA37" i="51" s="1"/>
  <c r="AA38" i="51" s="1"/>
  <c r="S38" i="51"/>
  <c r="S63" i="51" s="1"/>
  <c r="L65" i="51" s="1"/>
  <c r="S65" i="51" s="1"/>
  <c r="S67" i="51" s="1"/>
  <c r="S68" i="51" s="1"/>
  <c r="F19" i="48"/>
  <c r="AY35" i="54"/>
  <c r="BA33" i="54"/>
  <c r="AD33" i="45" s="1"/>
  <c r="BA34" i="54"/>
  <c r="AD34" i="45" s="1"/>
  <c r="T37" i="54"/>
  <c r="AA37" i="54" s="1"/>
  <c r="AA38" i="54" s="1"/>
  <c r="AA63" i="54" s="1"/>
  <c r="AQ35" i="54"/>
  <c r="S35" i="54"/>
  <c r="BA36" i="54"/>
  <c r="AD36" i="45" s="1"/>
  <c r="D37" i="54"/>
  <c r="K37" i="54" s="1"/>
  <c r="K63" i="53"/>
  <c r="AR37" i="53"/>
  <c r="AY37" i="53" s="1"/>
  <c r="AY38" i="53" s="1"/>
  <c r="AJ37" i="53"/>
  <c r="AQ37" i="53" s="1"/>
  <c r="AQ38" i="53" s="1"/>
  <c r="AQ63" i="53" s="1"/>
  <c r="AA35" i="53"/>
  <c r="S35" i="53"/>
  <c r="BA33" i="53"/>
  <c r="U33" i="45" s="1"/>
  <c r="BA36" i="51"/>
  <c r="L36" i="45" s="1"/>
  <c r="AY35" i="51"/>
  <c r="D37" i="51"/>
  <c r="K37" i="51" s="1"/>
  <c r="BA33" i="51"/>
  <c r="L33" i="45" s="1"/>
  <c r="B71" i="45"/>
  <c r="B70" i="45"/>
  <c r="B66" i="45"/>
  <c r="B61" i="45"/>
  <c r="B60" i="45"/>
  <c r="B57" i="45"/>
  <c r="B56" i="45"/>
  <c r="B55" i="45"/>
  <c r="B54" i="45"/>
  <c r="B53" i="45"/>
  <c r="B52" i="45"/>
  <c r="B49" i="45"/>
  <c r="B48" i="45"/>
  <c r="B47" i="45"/>
  <c r="B46" i="45"/>
  <c r="B43" i="45"/>
  <c r="B42" i="45"/>
  <c r="B41" i="45"/>
  <c r="B40" i="45"/>
  <c r="B37" i="45"/>
  <c r="B34" i="45"/>
  <c r="C31" i="45"/>
  <c r="B31" i="45"/>
  <c r="C30" i="45"/>
  <c r="B30" i="45"/>
  <c r="C29" i="45"/>
  <c r="B29" i="45"/>
  <c r="C28" i="45"/>
  <c r="B28" i="45"/>
  <c r="C27" i="45"/>
  <c r="B27" i="45"/>
  <c r="C26" i="45"/>
  <c r="B26" i="45"/>
  <c r="C25" i="45"/>
  <c r="B25" i="45"/>
  <c r="C24" i="45"/>
  <c r="B24" i="45"/>
  <c r="C23" i="45"/>
  <c r="B23" i="45"/>
  <c r="C22" i="45"/>
  <c r="B22" i="45"/>
  <c r="C21" i="45"/>
  <c r="B21" i="45"/>
  <c r="C20" i="45"/>
  <c r="B20" i="45"/>
  <c r="C19" i="45"/>
  <c r="B19" i="45"/>
  <c r="C18" i="45"/>
  <c r="B18" i="45"/>
  <c r="C17" i="45"/>
  <c r="B17" i="45"/>
  <c r="C16" i="45"/>
  <c r="B16" i="45"/>
  <c r="C15" i="45"/>
  <c r="B15" i="45"/>
  <c r="C14" i="45"/>
  <c r="B14" i="45"/>
  <c r="C13" i="45"/>
  <c r="B13" i="45"/>
  <c r="C12" i="45"/>
  <c r="B12" i="45"/>
  <c r="C11" i="45"/>
  <c r="B11" i="45"/>
  <c r="C10" i="45"/>
  <c r="B10" i="45"/>
  <c r="C9" i="45"/>
  <c r="B9" i="45"/>
  <c r="C8" i="45"/>
  <c r="B8" i="45"/>
  <c r="AB32" i="45"/>
  <c r="Q6" i="45"/>
  <c r="N6" i="45"/>
  <c r="H6" i="45"/>
  <c r="E6" i="45"/>
  <c r="B3" i="45"/>
  <c r="B2" i="45"/>
  <c r="U35" i="45" l="1"/>
  <c r="BA35" i="54"/>
  <c r="AA63" i="51"/>
  <c r="T65" i="51" s="1"/>
  <c r="AA65" i="51" s="1"/>
  <c r="AA67" i="51" s="1"/>
  <c r="AA68" i="51" s="1"/>
  <c r="AR37" i="54"/>
  <c r="AY37" i="54" s="1"/>
  <c r="AY38" i="54" s="1"/>
  <c r="AR65" i="54" s="1"/>
  <c r="AD32" i="45"/>
  <c r="AD62" i="45"/>
  <c r="AD35" i="45"/>
  <c r="AD72" i="45"/>
  <c r="AD50" i="45"/>
  <c r="AD44" i="45"/>
  <c r="AD58" i="45"/>
  <c r="T65" i="54"/>
  <c r="AA65" i="54" s="1"/>
  <c r="AA67" i="54" s="1"/>
  <c r="AA68" i="54" s="1"/>
  <c r="L37" i="54"/>
  <c r="S37" i="54" s="1"/>
  <c r="S38" i="54" s="1"/>
  <c r="S63" i="54" s="1"/>
  <c r="AB65" i="54"/>
  <c r="AI65" i="54" s="1"/>
  <c r="AI67" i="54" s="1"/>
  <c r="AI68" i="54" s="1"/>
  <c r="K38" i="54"/>
  <c r="AJ37" i="54"/>
  <c r="AQ37" i="54" s="1"/>
  <c r="AQ38" i="54" s="1"/>
  <c r="AQ63" i="54" s="1"/>
  <c r="AB65" i="53"/>
  <c r="AI65" i="53" s="1"/>
  <c r="AI67" i="53" s="1"/>
  <c r="AI68" i="53" s="1"/>
  <c r="AJ65" i="53"/>
  <c r="AQ65" i="53" s="1"/>
  <c r="AQ67" i="53" s="1"/>
  <c r="AQ68" i="53" s="1"/>
  <c r="AR65" i="53"/>
  <c r="AY65" i="53" s="1"/>
  <c r="AY67" i="53" s="1"/>
  <c r="AY63" i="53"/>
  <c r="BA35" i="53"/>
  <c r="L37" i="53"/>
  <c r="S37" i="53" s="1"/>
  <c r="D65" i="53"/>
  <c r="K65" i="53" s="1"/>
  <c r="T37" i="53"/>
  <c r="AA37" i="53" s="1"/>
  <c r="AA38" i="53" s="1"/>
  <c r="AA63" i="53" s="1"/>
  <c r="AB65" i="51"/>
  <c r="AI65" i="51" s="1"/>
  <c r="AI67" i="51" s="1"/>
  <c r="AI68" i="51" s="1"/>
  <c r="AJ65" i="51"/>
  <c r="AQ65" i="51" s="1"/>
  <c r="AQ67" i="51" s="1"/>
  <c r="AQ68" i="51" s="1"/>
  <c r="L74" i="51"/>
  <c r="S74" i="51" s="1"/>
  <c r="S73" i="51"/>
  <c r="AR37" i="51"/>
  <c r="AY37" i="51" s="1"/>
  <c r="AY38" i="51" s="1"/>
  <c r="AR65" i="51" s="1"/>
  <c r="AY65" i="51" s="1"/>
  <c r="AY67" i="51" s="1"/>
  <c r="BA35" i="51"/>
  <c r="K38" i="51"/>
  <c r="AY63" i="54" l="1"/>
  <c r="AY65" i="54"/>
  <c r="AY67" i="54" s="1"/>
  <c r="AJ65" i="54"/>
  <c r="AQ65" i="54" s="1"/>
  <c r="AQ67" i="54" s="1"/>
  <c r="AQ68" i="54" s="1"/>
  <c r="AB74" i="54"/>
  <c r="AI74" i="54" s="1"/>
  <c r="AI73" i="54"/>
  <c r="L65" i="54"/>
  <c r="S65" i="54" s="1"/>
  <c r="S67" i="54" s="1"/>
  <c r="S68" i="54" s="1"/>
  <c r="BA38" i="54"/>
  <c r="K63" i="54"/>
  <c r="AA73" i="54"/>
  <c r="T74" i="54"/>
  <c r="AA74" i="54" s="1"/>
  <c r="BA37" i="54"/>
  <c r="AD37" i="45" s="1"/>
  <c r="T65" i="53"/>
  <c r="AA65" i="53" s="1"/>
  <c r="AA67" i="53" s="1"/>
  <c r="AA68" i="53" s="1"/>
  <c r="S38" i="53"/>
  <c r="BA37" i="53"/>
  <c r="U37" i="45" s="1"/>
  <c r="U38" i="45" s="1"/>
  <c r="AB74" i="53"/>
  <c r="AI74" i="53" s="1"/>
  <c r="AI73" i="53"/>
  <c r="K67" i="53"/>
  <c r="AQ73" i="53"/>
  <c r="AJ74" i="53"/>
  <c r="AQ74" i="53" s="1"/>
  <c r="AY68" i="53"/>
  <c r="AA73" i="51"/>
  <c r="T74" i="51"/>
  <c r="AA74" i="51" s="1"/>
  <c r="BA37" i="51"/>
  <c r="L37" i="45" s="1"/>
  <c r="L38" i="45" s="1"/>
  <c r="AB74" i="51"/>
  <c r="AI74" i="51" s="1"/>
  <c r="AI73" i="51"/>
  <c r="AY63" i="51"/>
  <c r="AY68" i="51" s="1"/>
  <c r="AQ73" i="51"/>
  <c r="AJ74" i="51"/>
  <c r="AQ74" i="51" s="1"/>
  <c r="BA38" i="51"/>
  <c r="K63" i="51"/>
  <c r="S75" i="51"/>
  <c r="AI75" i="53" l="1"/>
  <c r="AY68" i="54"/>
  <c r="AI75" i="54"/>
  <c r="AI75" i="51"/>
  <c r="AQ75" i="51"/>
  <c r="U63" i="45"/>
  <c r="AR74" i="54"/>
  <c r="AY73" i="54"/>
  <c r="AJ74" i="54"/>
  <c r="AQ74" i="54" s="1"/>
  <c r="AQ73" i="54"/>
  <c r="D65" i="54"/>
  <c r="K65" i="54" s="1"/>
  <c r="BA63" i="54"/>
  <c r="L74" i="54"/>
  <c r="S74" i="54" s="1"/>
  <c r="S73" i="54"/>
  <c r="S75" i="54" s="1"/>
  <c r="AA75" i="54"/>
  <c r="AR74" i="53"/>
  <c r="AY74" i="53" s="1"/>
  <c r="AY73" i="53"/>
  <c r="BA38" i="53"/>
  <c r="S63" i="53"/>
  <c r="AQ75" i="53"/>
  <c r="K68" i="53"/>
  <c r="AA73" i="53"/>
  <c r="T74" i="53"/>
  <c r="AA74" i="53" s="1"/>
  <c r="AR74" i="51"/>
  <c r="AY74" i="51" s="1"/>
  <c r="AY73" i="51"/>
  <c r="D65" i="51"/>
  <c r="K65" i="51" s="1"/>
  <c r="BA63" i="51"/>
  <c r="AA75" i="51"/>
  <c r="AY71" i="43"/>
  <c r="AQ71" i="43"/>
  <c r="AI71" i="43"/>
  <c r="AA71" i="43"/>
  <c r="S71" i="43"/>
  <c r="K71" i="43"/>
  <c r="B71" i="43"/>
  <c r="AY70" i="43"/>
  <c r="AQ70" i="43"/>
  <c r="AI70" i="43"/>
  <c r="AA70" i="43"/>
  <c r="S70" i="43"/>
  <c r="K70" i="43"/>
  <c r="B70" i="43"/>
  <c r="AY66" i="43"/>
  <c r="AQ66" i="43"/>
  <c r="AI66" i="43"/>
  <c r="AA66" i="43"/>
  <c r="S66" i="43"/>
  <c r="K66" i="43"/>
  <c r="B66" i="43"/>
  <c r="AY61" i="43"/>
  <c r="AQ61" i="43"/>
  <c r="AI61" i="43"/>
  <c r="AA61" i="43"/>
  <c r="S61" i="43"/>
  <c r="K61" i="43"/>
  <c r="B61" i="43"/>
  <c r="AY60" i="43"/>
  <c r="AQ60" i="43"/>
  <c r="AI60" i="43"/>
  <c r="AA60" i="43"/>
  <c r="S60" i="43"/>
  <c r="K60" i="43"/>
  <c r="B60" i="43"/>
  <c r="AY58" i="43"/>
  <c r="AQ58" i="43"/>
  <c r="AI58" i="43"/>
  <c r="AA58" i="43"/>
  <c r="S58" i="43"/>
  <c r="K58" i="43"/>
  <c r="BA57" i="43"/>
  <c r="AA57" i="45" s="1"/>
  <c r="B57" i="43"/>
  <c r="BA56" i="43"/>
  <c r="AA56" i="45" s="1"/>
  <c r="B56" i="43"/>
  <c r="BA55" i="43"/>
  <c r="AA55" i="45" s="1"/>
  <c r="B55" i="43"/>
  <c r="BA54" i="43"/>
  <c r="AA54" i="45" s="1"/>
  <c r="B54" i="43"/>
  <c r="BA53" i="43"/>
  <c r="AA53" i="45" s="1"/>
  <c r="B53" i="43"/>
  <c r="BA52" i="43"/>
  <c r="AA52" i="45" s="1"/>
  <c r="B52" i="43"/>
  <c r="AY49" i="43"/>
  <c r="AQ49" i="43"/>
  <c r="AI49" i="43"/>
  <c r="AA49" i="43"/>
  <c r="S49" i="43"/>
  <c r="K49" i="43"/>
  <c r="B49" i="43"/>
  <c r="AY48" i="43"/>
  <c r="AQ48" i="43"/>
  <c r="AI48" i="43"/>
  <c r="AA48" i="43"/>
  <c r="S48" i="43"/>
  <c r="K48" i="43"/>
  <c r="B48" i="43"/>
  <c r="AY47" i="43"/>
  <c r="AQ47" i="43"/>
  <c r="AI47" i="43"/>
  <c r="AA47" i="43"/>
  <c r="S47" i="43"/>
  <c r="K47" i="43"/>
  <c r="B47" i="43"/>
  <c r="AY46" i="43"/>
  <c r="AQ46" i="43"/>
  <c r="AI46" i="43"/>
  <c r="AA46" i="43"/>
  <c r="AA50" i="43" s="1"/>
  <c r="S46" i="43"/>
  <c r="K46" i="43"/>
  <c r="B46" i="43"/>
  <c r="AY44" i="43"/>
  <c r="AQ44" i="43"/>
  <c r="AI44" i="43"/>
  <c r="AA44" i="43"/>
  <c r="S44" i="43"/>
  <c r="K44" i="43"/>
  <c r="BA43" i="43"/>
  <c r="AA43" i="45" s="1"/>
  <c r="B43" i="43"/>
  <c r="BA42" i="43"/>
  <c r="AA42" i="45" s="1"/>
  <c r="B42" i="43"/>
  <c r="BA41" i="43"/>
  <c r="AA41" i="45" s="1"/>
  <c r="B41" i="43"/>
  <c r="BA40" i="43"/>
  <c r="AA40" i="45" s="1"/>
  <c r="B40" i="43"/>
  <c r="B37" i="43"/>
  <c r="B34" i="43"/>
  <c r="AR32" i="43"/>
  <c r="AJ32" i="43"/>
  <c r="AB32" i="43"/>
  <c r="T32" i="43"/>
  <c r="L32" i="43"/>
  <c r="D32" i="43"/>
  <c r="AZ31" i="43"/>
  <c r="Y31" i="45" s="1"/>
  <c r="AW31" i="43"/>
  <c r="AU31" i="43"/>
  <c r="AS31" i="43"/>
  <c r="AT31" i="43" s="1"/>
  <c r="AO31" i="43"/>
  <c r="AM31" i="43"/>
  <c r="AK31" i="43"/>
  <c r="AL31" i="43" s="1"/>
  <c r="AN31" i="43" s="1"/>
  <c r="AG31" i="43"/>
  <c r="AE31" i="43"/>
  <c r="AC31" i="43"/>
  <c r="Y31" i="43"/>
  <c r="W31" i="43"/>
  <c r="U31" i="43"/>
  <c r="AA31" i="43" s="1"/>
  <c r="O31" i="43"/>
  <c r="M31" i="43"/>
  <c r="N31" i="43" s="1"/>
  <c r="I31" i="43"/>
  <c r="G31" i="43"/>
  <c r="E31" i="43"/>
  <c r="F31" i="43" s="1"/>
  <c r="C31" i="43"/>
  <c r="B31" i="43"/>
  <c r="AZ30" i="43"/>
  <c r="Y30" i="45" s="1"/>
  <c r="AW30" i="43"/>
  <c r="AU30" i="43"/>
  <c r="AS30" i="43"/>
  <c r="AT30" i="43" s="1"/>
  <c r="AO30" i="43"/>
  <c r="AM30" i="43"/>
  <c r="AK30" i="43"/>
  <c r="AG30" i="43"/>
  <c r="AE30" i="43"/>
  <c r="AC30" i="43"/>
  <c r="AD30" i="43" s="1"/>
  <c r="Y30" i="43"/>
  <c r="W30" i="43"/>
  <c r="U30" i="43"/>
  <c r="V30" i="43" s="1"/>
  <c r="O30" i="43"/>
  <c r="M30" i="43"/>
  <c r="N30" i="43" s="1"/>
  <c r="P30" i="43" s="1"/>
  <c r="I30" i="43"/>
  <c r="G30" i="43"/>
  <c r="E30" i="43"/>
  <c r="F30" i="43" s="1"/>
  <c r="C30" i="43"/>
  <c r="B30" i="43"/>
  <c r="AZ29" i="43"/>
  <c r="Y29" i="45" s="1"/>
  <c r="AW29" i="43"/>
  <c r="AU29" i="43"/>
  <c r="AS29" i="43"/>
  <c r="AO29" i="43"/>
  <c r="AM29" i="43"/>
  <c r="AK29" i="43"/>
  <c r="AG29" i="43"/>
  <c r="AE29" i="43"/>
  <c r="AC29" i="43"/>
  <c r="AD29" i="43" s="1"/>
  <c r="Y29" i="43"/>
  <c r="W29" i="43"/>
  <c r="U29" i="43"/>
  <c r="V29" i="43" s="1"/>
  <c r="X29" i="43" s="1"/>
  <c r="O29" i="43"/>
  <c r="M29" i="43"/>
  <c r="I29" i="43"/>
  <c r="G29" i="43"/>
  <c r="E29" i="43"/>
  <c r="F29" i="43" s="1"/>
  <c r="C29" i="43"/>
  <c r="B29" i="43"/>
  <c r="AZ28" i="43"/>
  <c r="Y28" i="45" s="1"/>
  <c r="AW28" i="43"/>
  <c r="AU28" i="43"/>
  <c r="AS28" i="43"/>
  <c r="AT28" i="43" s="1"/>
  <c r="AO28" i="43"/>
  <c r="AM28" i="43"/>
  <c r="AK28" i="43"/>
  <c r="AL28" i="43" s="1"/>
  <c r="AG28" i="43"/>
  <c r="AE28" i="43"/>
  <c r="AC28" i="43"/>
  <c r="Y28" i="43"/>
  <c r="W28" i="43"/>
  <c r="U28" i="43"/>
  <c r="O28" i="43"/>
  <c r="M28" i="43"/>
  <c r="N28" i="43" s="1"/>
  <c r="P28" i="43" s="1"/>
  <c r="I28" i="43"/>
  <c r="G28" i="43"/>
  <c r="E28" i="43"/>
  <c r="F28" i="43" s="1"/>
  <c r="C28" i="43"/>
  <c r="B28" i="43"/>
  <c r="AZ27" i="43"/>
  <c r="Y27" i="45" s="1"/>
  <c r="AW27" i="43"/>
  <c r="AU27" i="43"/>
  <c r="AS27" i="43"/>
  <c r="AT27" i="43" s="1"/>
  <c r="AO27" i="43"/>
  <c r="AM27" i="43"/>
  <c r="AK27" i="43"/>
  <c r="AL27" i="43" s="1"/>
  <c r="AG27" i="43"/>
  <c r="AE27" i="43"/>
  <c r="AC27" i="43"/>
  <c r="Y27" i="43"/>
  <c r="W27" i="43"/>
  <c r="U27" i="43"/>
  <c r="O27" i="43"/>
  <c r="M27" i="43"/>
  <c r="N27" i="43" s="1"/>
  <c r="I27" i="43"/>
  <c r="G27" i="43"/>
  <c r="E27" i="43"/>
  <c r="F27" i="43" s="1"/>
  <c r="C27" i="43"/>
  <c r="B27" i="43"/>
  <c r="AZ26" i="43"/>
  <c r="Y26" i="45" s="1"/>
  <c r="AW26" i="43"/>
  <c r="AU26" i="43"/>
  <c r="AS26" i="43"/>
  <c r="AT26" i="43" s="1"/>
  <c r="AO26" i="43"/>
  <c r="AM26" i="43"/>
  <c r="AK26" i="43"/>
  <c r="AG26" i="43"/>
  <c r="AE26" i="43"/>
  <c r="AC26" i="43"/>
  <c r="AD26" i="43" s="1"/>
  <c r="Y26" i="43"/>
  <c r="W26" i="43"/>
  <c r="U26" i="43"/>
  <c r="V26" i="43" s="1"/>
  <c r="O26" i="43"/>
  <c r="M26" i="43"/>
  <c r="N26" i="43" s="1"/>
  <c r="I26" i="43"/>
  <c r="G26" i="43"/>
  <c r="E26" i="43"/>
  <c r="F26" i="43" s="1"/>
  <c r="C26" i="43"/>
  <c r="B26" i="43"/>
  <c r="AZ25" i="43"/>
  <c r="Y25" i="45" s="1"/>
  <c r="AW25" i="43"/>
  <c r="AU25" i="43"/>
  <c r="AS25" i="43"/>
  <c r="AT25" i="43" s="1"/>
  <c r="AV25" i="43" s="1"/>
  <c r="AO25" i="43"/>
  <c r="AM25" i="43"/>
  <c r="AK25" i="43"/>
  <c r="AG25" i="43"/>
  <c r="AE25" i="43"/>
  <c r="AC25" i="43"/>
  <c r="AD25" i="43" s="1"/>
  <c r="Y25" i="43"/>
  <c r="W25" i="43"/>
  <c r="U25" i="43"/>
  <c r="O25" i="43"/>
  <c r="M25" i="43"/>
  <c r="I25" i="43"/>
  <c r="G25" i="43"/>
  <c r="E25" i="43"/>
  <c r="F25" i="43" s="1"/>
  <c r="C25" i="43"/>
  <c r="B25" i="43"/>
  <c r="AZ24" i="43"/>
  <c r="Y24" i="45" s="1"/>
  <c r="AW24" i="43"/>
  <c r="AU24" i="43"/>
  <c r="AS24" i="43"/>
  <c r="AO24" i="43"/>
  <c r="AM24" i="43"/>
  <c r="AK24" i="43"/>
  <c r="AL24" i="43" s="1"/>
  <c r="AG24" i="43"/>
  <c r="AE24" i="43"/>
  <c r="AC24" i="43"/>
  <c r="AD24" i="43" s="1"/>
  <c r="Y24" i="43"/>
  <c r="W24" i="43"/>
  <c r="U24" i="43"/>
  <c r="AA24" i="43" s="1"/>
  <c r="O24" i="43"/>
  <c r="M24" i="43"/>
  <c r="I24" i="43"/>
  <c r="G24" i="43"/>
  <c r="E24" i="43"/>
  <c r="F24" i="43" s="1"/>
  <c r="C24" i="43"/>
  <c r="B24" i="43"/>
  <c r="AZ23" i="43"/>
  <c r="Y23" i="45" s="1"/>
  <c r="AW23" i="43"/>
  <c r="AU23" i="43"/>
  <c r="AS23" i="43"/>
  <c r="AT23" i="43" s="1"/>
  <c r="AO23" i="43"/>
  <c r="AM23" i="43"/>
  <c r="AK23" i="43"/>
  <c r="AG23" i="43"/>
  <c r="AE23" i="43"/>
  <c r="AC23" i="43"/>
  <c r="AD23" i="43" s="1"/>
  <c r="Y23" i="43"/>
  <c r="W23" i="43"/>
  <c r="U23" i="43"/>
  <c r="O23" i="43"/>
  <c r="M23" i="43"/>
  <c r="N23" i="43" s="1"/>
  <c r="I23" i="43"/>
  <c r="G23" i="43"/>
  <c r="E23" i="43"/>
  <c r="F23" i="43" s="1"/>
  <c r="C23" i="43"/>
  <c r="B23" i="43"/>
  <c r="AZ22" i="43"/>
  <c r="Y22" i="45" s="1"/>
  <c r="AW22" i="43"/>
  <c r="AU22" i="43"/>
  <c r="AS22" i="43"/>
  <c r="AT22" i="43" s="1"/>
  <c r="AO22" i="43"/>
  <c r="AM22" i="43"/>
  <c r="AK22" i="43"/>
  <c r="AG22" i="43"/>
  <c r="AE22" i="43"/>
  <c r="AC22" i="43"/>
  <c r="Y22" i="43"/>
  <c r="W22" i="43"/>
  <c r="U22" i="43"/>
  <c r="V22" i="43" s="1"/>
  <c r="X22" i="43" s="1"/>
  <c r="O22" i="43"/>
  <c r="M22" i="43"/>
  <c r="N22" i="43" s="1"/>
  <c r="I22" i="43"/>
  <c r="G22" i="43"/>
  <c r="E22" i="43"/>
  <c r="F22" i="43" s="1"/>
  <c r="C22" i="43"/>
  <c r="B22" i="43"/>
  <c r="AZ21" i="43"/>
  <c r="Y21" i="45" s="1"/>
  <c r="AW21" i="43"/>
  <c r="AU21" i="43"/>
  <c r="AS21" i="43"/>
  <c r="AT21" i="43" s="1"/>
  <c r="AO21" i="43"/>
  <c r="AM21" i="43"/>
  <c r="AK21" i="43"/>
  <c r="AG21" i="43"/>
  <c r="AE21" i="43"/>
  <c r="AC21" i="43"/>
  <c r="AD21" i="43" s="1"/>
  <c r="Y21" i="43"/>
  <c r="W21" i="43"/>
  <c r="U21" i="43"/>
  <c r="O21" i="43"/>
  <c r="M21" i="43"/>
  <c r="I21" i="43"/>
  <c r="G21" i="43"/>
  <c r="E21" i="43"/>
  <c r="F21" i="43" s="1"/>
  <c r="C21" i="43"/>
  <c r="B21" i="43"/>
  <c r="AZ20" i="43"/>
  <c r="Y20" i="45" s="1"/>
  <c r="AW20" i="43"/>
  <c r="AU20" i="43"/>
  <c r="AS20" i="43"/>
  <c r="AO20" i="43"/>
  <c r="AM20" i="43"/>
  <c r="AK20" i="43"/>
  <c r="AL20" i="43" s="1"/>
  <c r="AG20" i="43"/>
  <c r="AE20" i="43"/>
  <c r="AC20" i="43"/>
  <c r="AD20" i="43" s="1"/>
  <c r="Y20" i="43"/>
  <c r="W20" i="43"/>
  <c r="U20" i="43"/>
  <c r="V20" i="43" s="1"/>
  <c r="O20" i="43"/>
  <c r="M20" i="43"/>
  <c r="I20" i="43"/>
  <c r="G20" i="43"/>
  <c r="E20" i="43"/>
  <c r="F20" i="43" s="1"/>
  <c r="C20" i="43"/>
  <c r="B20" i="43"/>
  <c r="AZ19" i="43"/>
  <c r="Y19" i="45" s="1"/>
  <c r="AW19" i="43"/>
  <c r="AU19" i="43"/>
  <c r="AS19" i="43"/>
  <c r="AT19" i="43" s="1"/>
  <c r="AO19" i="43"/>
  <c r="AM19" i="43"/>
  <c r="AK19" i="43"/>
  <c r="AG19" i="43"/>
  <c r="AE19" i="43"/>
  <c r="AC19" i="43"/>
  <c r="AD19" i="43" s="1"/>
  <c r="Y19" i="43"/>
  <c r="W19" i="43"/>
  <c r="U19" i="43"/>
  <c r="O19" i="43"/>
  <c r="M19" i="43"/>
  <c r="N19" i="43" s="1"/>
  <c r="I19" i="43"/>
  <c r="G19" i="43"/>
  <c r="E19" i="43"/>
  <c r="F19" i="43" s="1"/>
  <c r="C19" i="43"/>
  <c r="B19" i="43"/>
  <c r="AZ18" i="43"/>
  <c r="Y18" i="45" s="1"/>
  <c r="AW18" i="43"/>
  <c r="AU18" i="43"/>
  <c r="AS18" i="43"/>
  <c r="AT18" i="43" s="1"/>
  <c r="AO18" i="43"/>
  <c r="AM18" i="43"/>
  <c r="AK18" i="43"/>
  <c r="AL18" i="43" s="1"/>
  <c r="AN18" i="43" s="1"/>
  <c r="AG18" i="43"/>
  <c r="AE18" i="43"/>
  <c r="AC18" i="43"/>
  <c r="Y18" i="43"/>
  <c r="W18" i="43"/>
  <c r="U18" i="43"/>
  <c r="V18" i="43" s="1"/>
  <c r="O18" i="43"/>
  <c r="M18" i="43"/>
  <c r="I18" i="43"/>
  <c r="G18" i="43"/>
  <c r="E18" i="43"/>
  <c r="F18" i="43" s="1"/>
  <c r="C18" i="43"/>
  <c r="B18" i="43"/>
  <c r="AZ17" i="43"/>
  <c r="Y17" i="45" s="1"/>
  <c r="AW17" i="43"/>
  <c r="AU17" i="43"/>
  <c r="AS17" i="43"/>
  <c r="AO17" i="43"/>
  <c r="AM17" i="43"/>
  <c r="AK17" i="43"/>
  <c r="AG17" i="43"/>
  <c r="AE17" i="43"/>
  <c r="AC17" i="43"/>
  <c r="AD17" i="43" s="1"/>
  <c r="Y17" i="43"/>
  <c r="W17" i="43"/>
  <c r="U17" i="43"/>
  <c r="V17" i="43" s="1"/>
  <c r="O17" i="43"/>
  <c r="M17" i="43"/>
  <c r="I17" i="43"/>
  <c r="G17" i="43"/>
  <c r="E17" i="43"/>
  <c r="F17" i="43" s="1"/>
  <c r="C17" i="43"/>
  <c r="B17" i="43"/>
  <c r="AZ16" i="43"/>
  <c r="Y16" i="45" s="1"/>
  <c r="AW16" i="43"/>
  <c r="AU16" i="43"/>
  <c r="AS16" i="43"/>
  <c r="AO16" i="43"/>
  <c r="AM16" i="43"/>
  <c r="AK16" i="43"/>
  <c r="AL16" i="43" s="1"/>
  <c r="AG16" i="43"/>
  <c r="AE16" i="43"/>
  <c r="AC16" i="43"/>
  <c r="AD16" i="43" s="1"/>
  <c r="AF16" i="43" s="1"/>
  <c r="Y16" i="43"/>
  <c r="W16" i="43"/>
  <c r="U16" i="43"/>
  <c r="O16" i="43"/>
  <c r="M16" i="43"/>
  <c r="I16" i="43"/>
  <c r="G16" i="43"/>
  <c r="E16" i="43"/>
  <c r="F16" i="43" s="1"/>
  <c r="C16" i="43"/>
  <c r="B16" i="43"/>
  <c r="AZ15" i="43"/>
  <c r="Y15" i="45" s="1"/>
  <c r="AW15" i="43"/>
  <c r="AU15" i="43"/>
  <c r="AS15" i="43"/>
  <c r="AO15" i="43"/>
  <c r="AM15" i="43"/>
  <c r="AK15" i="43"/>
  <c r="AL15" i="43" s="1"/>
  <c r="AG15" i="43"/>
  <c r="AE15" i="43"/>
  <c r="AC15" i="43"/>
  <c r="AD15" i="43" s="1"/>
  <c r="AF15" i="43" s="1"/>
  <c r="Y15" i="43"/>
  <c r="W15" i="43"/>
  <c r="U15" i="43"/>
  <c r="O15" i="43"/>
  <c r="M15" i="43"/>
  <c r="S15" i="43" s="1"/>
  <c r="I15" i="43"/>
  <c r="G15" i="43"/>
  <c r="E15" i="43"/>
  <c r="F15" i="43" s="1"/>
  <c r="C15" i="43"/>
  <c r="B15" i="43"/>
  <c r="AZ14" i="43"/>
  <c r="Y14" i="45" s="1"/>
  <c r="AW14" i="43"/>
  <c r="AU14" i="43"/>
  <c r="AS14" i="43"/>
  <c r="AT14" i="43" s="1"/>
  <c r="AO14" i="43"/>
  <c r="AM14" i="43"/>
  <c r="AK14" i="43"/>
  <c r="AL14" i="43" s="1"/>
  <c r="AG14" i="43"/>
  <c r="AE14" i="43"/>
  <c r="AC14" i="43"/>
  <c r="Y14" i="43"/>
  <c r="W14" i="43"/>
  <c r="U14" i="43"/>
  <c r="O14" i="43"/>
  <c r="M14" i="43"/>
  <c r="N14" i="43" s="1"/>
  <c r="I14" i="43"/>
  <c r="G14" i="43"/>
  <c r="E14" i="43"/>
  <c r="F14" i="43" s="1"/>
  <c r="C14" i="43"/>
  <c r="B14" i="43"/>
  <c r="AZ13" i="43"/>
  <c r="Y13" i="45" s="1"/>
  <c r="AW13" i="43"/>
  <c r="AU13" i="43"/>
  <c r="AS13" i="43"/>
  <c r="AT13" i="43" s="1"/>
  <c r="AO13" i="43"/>
  <c r="AM13" i="43"/>
  <c r="AK13" i="43"/>
  <c r="AG13" i="43"/>
  <c r="AE13" i="43"/>
  <c r="AC13" i="43"/>
  <c r="Y13" i="43"/>
  <c r="W13" i="43"/>
  <c r="U13" i="43"/>
  <c r="V13" i="43" s="1"/>
  <c r="O13" i="43"/>
  <c r="M13" i="43"/>
  <c r="N13" i="43" s="1"/>
  <c r="P13" i="43" s="1"/>
  <c r="I13" i="43"/>
  <c r="G13" i="43"/>
  <c r="E13" i="43"/>
  <c r="F13" i="43" s="1"/>
  <c r="C13" i="43"/>
  <c r="B13" i="43"/>
  <c r="AZ12" i="43"/>
  <c r="Y12" i="45" s="1"/>
  <c r="AW12" i="43"/>
  <c r="AU12" i="43"/>
  <c r="AS12" i="43"/>
  <c r="AO12" i="43"/>
  <c r="AM12" i="43"/>
  <c r="AK12" i="43"/>
  <c r="AG12" i="43"/>
  <c r="AE12" i="43"/>
  <c r="AC12" i="43"/>
  <c r="AD12" i="43" s="1"/>
  <c r="Y12" i="43"/>
  <c r="W12" i="43"/>
  <c r="U12" i="43"/>
  <c r="V12" i="43" s="1"/>
  <c r="O12" i="43"/>
  <c r="M12" i="43"/>
  <c r="I12" i="43"/>
  <c r="G12" i="43"/>
  <c r="E12" i="43"/>
  <c r="F12" i="43" s="1"/>
  <c r="C12" i="43"/>
  <c r="B12" i="43"/>
  <c r="AZ11" i="43"/>
  <c r="Y11" i="45" s="1"/>
  <c r="AW11" i="43"/>
  <c r="AU11" i="43"/>
  <c r="AS11" i="43"/>
  <c r="AO11" i="43"/>
  <c r="AM11" i="43"/>
  <c r="AK11" i="43"/>
  <c r="AL11" i="43" s="1"/>
  <c r="AG11" i="43"/>
  <c r="AE11" i="43"/>
  <c r="AC11" i="43"/>
  <c r="AD11" i="43" s="1"/>
  <c r="AF11" i="43" s="1"/>
  <c r="Y11" i="43"/>
  <c r="W11" i="43"/>
  <c r="U11" i="43"/>
  <c r="O11" i="43"/>
  <c r="M11" i="43"/>
  <c r="S11" i="43" s="1"/>
  <c r="I11" i="43"/>
  <c r="G11" i="43"/>
  <c r="E11" i="43"/>
  <c r="F11" i="43" s="1"/>
  <c r="C11" i="43"/>
  <c r="B11" i="43"/>
  <c r="AZ10" i="43"/>
  <c r="Y10" i="45" s="1"/>
  <c r="AW10" i="43"/>
  <c r="AU10" i="43"/>
  <c r="AS10" i="43"/>
  <c r="AO10" i="43"/>
  <c r="AM10" i="43"/>
  <c r="AK10" i="43"/>
  <c r="AL10" i="43" s="1"/>
  <c r="AG10" i="43"/>
  <c r="AE10" i="43"/>
  <c r="AC10" i="43"/>
  <c r="Y10" i="43"/>
  <c r="W10" i="43"/>
  <c r="U10" i="43"/>
  <c r="O10" i="43"/>
  <c r="M10" i="43"/>
  <c r="N10" i="43" s="1"/>
  <c r="I10" i="43"/>
  <c r="G10" i="43"/>
  <c r="E10" i="43"/>
  <c r="F10" i="43" s="1"/>
  <c r="C10" i="43"/>
  <c r="B10" i="43"/>
  <c r="AZ9" i="43"/>
  <c r="Y9" i="45" s="1"/>
  <c r="AW9" i="43"/>
  <c r="AU9" i="43"/>
  <c r="AS9" i="43"/>
  <c r="AT9" i="43" s="1"/>
  <c r="AO9" i="43"/>
  <c r="AM9" i="43"/>
  <c r="AK9" i="43"/>
  <c r="AG9" i="43"/>
  <c r="AE9" i="43"/>
  <c r="AC9" i="43"/>
  <c r="Y9" i="43"/>
  <c r="W9" i="43"/>
  <c r="U9" i="43"/>
  <c r="V9" i="43" s="1"/>
  <c r="O9" i="43"/>
  <c r="M9" i="43"/>
  <c r="N9" i="43" s="1"/>
  <c r="I9" i="43"/>
  <c r="G9" i="43"/>
  <c r="E9" i="43"/>
  <c r="F9" i="43" s="1"/>
  <c r="C9" i="43"/>
  <c r="B9" i="43"/>
  <c r="AZ8" i="43"/>
  <c r="Y8" i="45" s="1"/>
  <c r="AW8" i="43"/>
  <c r="AU8" i="43"/>
  <c r="AS8" i="43"/>
  <c r="AO8" i="43"/>
  <c r="AM8" i="43"/>
  <c r="AK8" i="43"/>
  <c r="AG8" i="43"/>
  <c r="AE8" i="43"/>
  <c r="AC8" i="43"/>
  <c r="AD8" i="43" s="1"/>
  <c r="AF8" i="43" s="1"/>
  <c r="Y8" i="43"/>
  <c r="W8" i="43"/>
  <c r="U8" i="43"/>
  <c r="O8" i="43"/>
  <c r="M8" i="43"/>
  <c r="S8" i="43" s="1"/>
  <c r="I8" i="43"/>
  <c r="G8" i="43"/>
  <c r="E8" i="43"/>
  <c r="F8" i="43" s="1"/>
  <c r="C8" i="43"/>
  <c r="B8" i="43"/>
  <c r="AV6" i="43"/>
  <c r="AM6" i="43"/>
  <c r="AE6" i="43"/>
  <c r="W6" i="43"/>
  <c r="O6" i="43"/>
  <c r="G6" i="43"/>
  <c r="AV5" i="43"/>
  <c r="AM5" i="43"/>
  <c r="AE5" i="43"/>
  <c r="W5" i="43"/>
  <c r="O5" i="43"/>
  <c r="G5" i="43"/>
  <c r="B3" i="43"/>
  <c r="B2" i="43"/>
  <c r="AY71" i="42"/>
  <c r="AQ71" i="42"/>
  <c r="AI71" i="42"/>
  <c r="AA71" i="42"/>
  <c r="S71" i="42"/>
  <c r="K71" i="42"/>
  <c r="B71" i="42"/>
  <c r="AY70" i="42"/>
  <c r="AQ70" i="42"/>
  <c r="AI70" i="42"/>
  <c r="AA70" i="42"/>
  <c r="S70" i="42"/>
  <c r="K70" i="42"/>
  <c r="B70" i="42"/>
  <c r="AY66" i="42"/>
  <c r="AQ66" i="42"/>
  <c r="AI66" i="42"/>
  <c r="AA66" i="42"/>
  <c r="S66" i="42"/>
  <c r="K66" i="42"/>
  <c r="B66" i="42"/>
  <c r="AY61" i="42"/>
  <c r="AQ61" i="42"/>
  <c r="AQ62" i="42" s="1"/>
  <c r="AI61" i="42"/>
  <c r="AA61" i="42"/>
  <c r="S61" i="42"/>
  <c r="K61" i="42"/>
  <c r="B61" i="42"/>
  <c r="AY60" i="42"/>
  <c r="AQ60" i="42"/>
  <c r="AI60" i="42"/>
  <c r="AA60" i="42"/>
  <c r="S60" i="42"/>
  <c r="K60" i="42"/>
  <c r="B60" i="42"/>
  <c r="AY58" i="42"/>
  <c r="AQ58" i="42"/>
  <c r="AI58" i="42"/>
  <c r="AA58" i="42"/>
  <c r="S58" i="42"/>
  <c r="K58" i="42"/>
  <c r="BA57" i="42"/>
  <c r="X57" i="45" s="1"/>
  <c r="B57" i="42"/>
  <c r="BA56" i="42"/>
  <c r="X56" i="45" s="1"/>
  <c r="B56" i="42"/>
  <c r="BA55" i="42"/>
  <c r="X55" i="45" s="1"/>
  <c r="B55" i="42"/>
  <c r="BA54" i="42"/>
  <c r="X54" i="45" s="1"/>
  <c r="B54" i="42"/>
  <c r="BA53" i="42"/>
  <c r="X53" i="45" s="1"/>
  <c r="B53" i="42"/>
  <c r="BA52" i="42"/>
  <c r="X52" i="45" s="1"/>
  <c r="B52" i="42"/>
  <c r="AY49" i="42"/>
  <c r="AQ49" i="42"/>
  <c r="AI49" i="42"/>
  <c r="AA49" i="42"/>
  <c r="S49" i="42"/>
  <c r="K49" i="42"/>
  <c r="B49" i="42"/>
  <c r="AY48" i="42"/>
  <c r="AQ48" i="42"/>
  <c r="AI48" i="42"/>
  <c r="AA48" i="42"/>
  <c r="S48" i="42"/>
  <c r="K48" i="42"/>
  <c r="B48" i="42"/>
  <c r="AY47" i="42"/>
  <c r="AQ47" i="42"/>
  <c r="AI47" i="42"/>
  <c r="AA47" i="42"/>
  <c r="S47" i="42"/>
  <c r="K47" i="42"/>
  <c r="B47" i="42"/>
  <c r="AY46" i="42"/>
  <c r="AQ46" i="42"/>
  <c r="AI46" i="42"/>
  <c r="AA46" i="42"/>
  <c r="S46" i="42"/>
  <c r="K46" i="42"/>
  <c r="B46" i="42"/>
  <c r="AY44" i="42"/>
  <c r="AQ44" i="42"/>
  <c r="AI44" i="42"/>
  <c r="AA44" i="42"/>
  <c r="S44" i="42"/>
  <c r="K44" i="42"/>
  <c r="BA43" i="42"/>
  <c r="X43" i="45" s="1"/>
  <c r="B43" i="42"/>
  <c r="BA42" i="42"/>
  <c r="X42" i="45" s="1"/>
  <c r="B42" i="42"/>
  <c r="BA41" i="42"/>
  <c r="X41" i="45" s="1"/>
  <c r="B41" i="42"/>
  <c r="BA40" i="42"/>
  <c r="X40" i="45" s="1"/>
  <c r="B40" i="42"/>
  <c r="B37" i="42"/>
  <c r="B34" i="42"/>
  <c r="AR32" i="42"/>
  <c r="AJ32" i="42"/>
  <c r="AB32" i="42"/>
  <c r="T32" i="42"/>
  <c r="L32" i="42"/>
  <c r="D32" i="42"/>
  <c r="AZ31" i="42"/>
  <c r="V31" i="45" s="1"/>
  <c r="AW31" i="42"/>
  <c r="AU31" i="42"/>
  <c r="AS31" i="42"/>
  <c r="AT31" i="42" s="1"/>
  <c r="AO31" i="42"/>
  <c r="AM31" i="42"/>
  <c r="AK31" i="42"/>
  <c r="AG31" i="42"/>
  <c r="AE31" i="42"/>
  <c r="AC31" i="42"/>
  <c r="Y31" i="42"/>
  <c r="W31" i="42"/>
  <c r="U31" i="42"/>
  <c r="V31" i="42" s="1"/>
  <c r="O31" i="42"/>
  <c r="M31" i="42"/>
  <c r="N31" i="42" s="1"/>
  <c r="I31" i="42"/>
  <c r="G31" i="42"/>
  <c r="E31" i="42"/>
  <c r="F31" i="42" s="1"/>
  <c r="C31" i="42"/>
  <c r="B31" i="42"/>
  <c r="AZ30" i="42"/>
  <c r="V30" i="45" s="1"/>
  <c r="AW30" i="42"/>
  <c r="AU30" i="42"/>
  <c r="AS30" i="42"/>
  <c r="AT30" i="42" s="1"/>
  <c r="AO30" i="42"/>
  <c r="AM30" i="42"/>
  <c r="AK30" i="42"/>
  <c r="AG30" i="42"/>
  <c r="AE30" i="42"/>
  <c r="AC30" i="42"/>
  <c r="Y30" i="42"/>
  <c r="W30" i="42"/>
  <c r="U30" i="42"/>
  <c r="V30" i="42" s="1"/>
  <c r="O30" i="42"/>
  <c r="M30" i="42"/>
  <c r="N30" i="42" s="1"/>
  <c r="P30" i="42" s="1"/>
  <c r="I30" i="42"/>
  <c r="G30" i="42"/>
  <c r="E30" i="42"/>
  <c r="F30" i="42" s="1"/>
  <c r="C30" i="42"/>
  <c r="B30" i="42"/>
  <c r="AZ29" i="42"/>
  <c r="V29" i="45" s="1"/>
  <c r="AW29" i="42"/>
  <c r="AU29" i="42"/>
  <c r="AS29" i="42"/>
  <c r="AO29" i="42"/>
  <c r="AM29" i="42"/>
  <c r="AK29" i="42"/>
  <c r="AG29" i="42"/>
  <c r="AE29" i="42"/>
  <c r="AC29" i="42"/>
  <c r="AD29" i="42" s="1"/>
  <c r="Y29" i="42"/>
  <c r="W29" i="42"/>
  <c r="U29" i="42"/>
  <c r="V29" i="42" s="1"/>
  <c r="O29" i="42"/>
  <c r="M29" i="42"/>
  <c r="I29" i="42"/>
  <c r="G29" i="42"/>
  <c r="E29" i="42"/>
  <c r="F29" i="42" s="1"/>
  <c r="H29" i="42" s="1"/>
  <c r="C29" i="42"/>
  <c r="B29" i="42"/>
  <c r="AZ28" i="42"/>
  <c r="V28" i="45" s="1"/>
  <c r="AW28" i="42"/>
  <c r="AU28" i="42"/>
  <c r="AS28" i="42"/>
  <c r="AY28" i="42" s="1"/>
  <c r="AO28" i="42"/>
  <c r="AM28" i="42"/>
  <c r="AK28" i="42"/>
  <c r="AL28" i="42" s="1"/>
  <c r="AG28" i="42"/>
  <c r="AE28" i="42"/>
  <c r="AC28" i="42"/>
  <c r="AD28" i="42" s="1"/>
  <c r="Y28" i="42"/>
  <c r="W28" i="42"/>
  <c r="U28" i="42"/>
  <c r="O28" i="42"/>
  <c r="M28" i="42"/>
  <c r="I28" i="42"/>
  <c r="G28" i="42"/>
  <c r="E28" i="42"/>
  <c r="F28" i="42" s="1"/>
  <c r="C28" i="42"/>
  <c r="B28" i="42"/>
  <c r="AZ27" i="42"/>
  <c r="V27" i="45" s="1"/>
  <c r="AW27" i="42"/>
  <c r="AU27" i="42"/>
  <c r="AS27" i="42"/>
  <c r="AT27" i="42" s="1"/>
  <c r="AO27" i="42"/>
  <c r="AM27" i="42"/>
  <c r="AK27" i="42"/>
  <c r="AL27" i="42" s="1"/>
  <c r="AG27" i="42"/>
  <c r="AE27" i="42"/>
  <c r="AC27" i="42"/>
  <c r="Y27" i="42"/>
  <c r="W27" i="42"/>
  <c r="U27" i="42"/>
  <c r="O27" i="42"/>
  <c r="M27" i="42"/>
  <c r="N27" i="42" s="1"/>
  <c r="I27" i="42"/>
  <c r="G27" i="42"/>
  <c r="E27" i="42"/>
  <c r="F27" i="42" s="1"/>
  <c r="C27" i="42"/>
  <c r="B27" i="42"/>
  <c r="AZ26" i="42"/>
  <c r="V26" i="45" s="1"/>
  <c r="AW26" i="42"/>
  <c r="AU26" i="42"/>
  <c r="AS26" i="42"/>
  <c r="AT26" i="42" s="1"/>
  <c r="AO26" i="42"/>
  <c r="AM26" i="42"/>
  <c r="AK26" i="42"/>
  <c r="AG26" i="42"/>
  <c r="AE26" i="42"/>
  <c r="AC26" i="42"/>
  <c r="Y26" i="42"/>
  <c r="W26" i="42"/>
  <c r="U26" i="42"/>
  <c r="V26" i="42" s="1"/>
  <c r="O26" i="42"/>
  <c r="M26" i="42"/>
  <c r="N26" i="42" s="1"/>
  <c r="I26" i="42"/>
  <c r="G26" i="42"/>
  <c r="E26" i="42"/>
  <c r="F26" i="42" s="1"/>
  <c r="C26" i="42"/>
  <c r="B26" i="42"/>
  <c r="AZ25" i="42"/>
  <c r="V25" i="45" s="1"/>
  <c r="AW25" i="42"/>
  <c r="AU25" i="42"/>
  <c r="AS25" i="42"/>
  <c r="AO25" i="42"/>
  <c r="AM25" i="42"/>
  <c r="AK25" i="42"/>
  <c r="AL25" i="42" s="1"/>
  <c r="AG25" i="42"/>
  <c r="AE25" i="42"/>
  <c r="AC25" i="42"/>
  <c r="Y25" i="42"/>
  <c r="W25" i="42"/>
  <c r="U25" i="42"/>
  <c r="O25" i="42"/>
  <c r="M25" i="42"/>
  <c r="N25" i="42" s="1"/>
  <c r="I25" i="42"/>
  <c r="G25" i="42"/>
  <c r="E25" i="42"/>
  <c r="F25" i="42" s="1"/>
  <c r="C25" i="42"/>
  <c r="B25" i="42"/>
  <c r="AZ24" i="42"/>
  <c r="V24" i="45" s="1"/>
  <c r="AW24" i="42"/>
  <c r="AU24" i="42"/>
  <c r="AS24" i="42"/>
  <c r="AT24" i="42" s="1"/>
  <c r="AO24" i="42"/>
  <c r="AM24" i="42"/>
  <c r="AK24" i="42"/>
  <c r="AG24" i="42"/>
  <c r="AE24" i="42"/>
  <c r="AC24" i="42"/>
  <c r="Y24" i="42"/>
  <c r="W24" i="42"/>
  <c r="U24" i="42"/>
  <c r="V24" i="42" s="1"/>
  <c r="O24" i="42"/>
  <c r="M24" i="42"/>
  <c r="N24" i="42" s="1"/>
  <c r="I24" i="42"/>
  <c r="G24" i="42"/>
  <c r="E24" i="42"/>
  <c r="F24" i="42" s="1"/>
  <c r="C24" i="42"/>
  <c r="B24" i="42"/>
  <c r="AZ23" i="42"/>
  <c r="V23" i="45" s="1"/>
  <c r="AW23" i="42"/>
  <c r="AU23" i="42"/>
  <c r="AS23" i="42"/>
  <c r="AO23" i="42"/>
  <c r="AM23" i="42"/>
  <c r="AK23" i="42"/>
  <c r="AG23" i="42"/>
  <c r="AE23" i="42"/>
  <c r="AC23" i="42"/>
  <c r="AD23" i="42" s="1"/>
  <c r="Y23" i="42"/>
  <c r="W23" i="42"/>
  <c r="U23" i="42"/>
  <c r="V23" i="42" s="1"/>
  <c r="O23" i="42"/>
  <c r="M23" i="42"/>
  <c r="I23" i="42"/>
  <c r="G23" i="42"/>
  <c r="E23" i="42"/>
  <c r="F23" i="42" s="1"/>
  <c r="C23" i="42"/>
  <c r="B23" i="42"/>
  <c r="AZ22" i="42"/>
  <c r="V22" i="45" s="1"/>
  <c r="AW22" i="42"/>
  <c r="AU22" i="42"/>
  <c r="AS22" i="42"/>
  <c r="AO22" i="42"/>
  <c r="AM22" i="42"/>
  <c r="AK22" i="42"/>
  <c r="AL22" i="42" s="1"/>
  <c r="AG22" i="42"/>
  <c r="AE22" i="42"/>
  <c r="AC22" i="42"/>
  <c r="AD22" i="42" s="1"/>
  <c r="Y22" i="42"/>
  <c r="W22" i="42"/>
  <c r="U22" i="42"/>
  <c r="O22" i="42"/>
  <c r="M22" i="42"/>
  <c r="I22" i="42"/>
  <c r="G22" i="42"/>
  <c r="E22" i="42"/>
  <c r="F22" i="42" s="1"/>
  <c r="C22" i="42"/>
  <c r="B22" i="42"/>
  <c r="AZ21" i="42"/>
  <c r="V21" i="45" s="1"/>
  <c r="AW21" i="42"/>
  <c r="AU21" i="42"/>
  <c r="AS21" i="42"/>
  <c r="AT21" i="42" s="1"/>
  <c r="AO21" i="42"/>
  <c r="AM21" i="42"/>
  <c r="AK21" i="42"/>
  <c r="AL21" i="42" s="1"/>
  <c r="AG21" i="42"/>
  <c r="AE21" i="42"/>
  <c r="AC21" i="42"/>
  <c r="AD21" i="42" s="1"/>
  <c r="Y21" i="42"/>
  <c r="W21" i="42"/>
  <c r="U21" i="42"/>
  <c r="O21" i="42"/>
  <c r="M21" i="42"/>
  <c r="N21" i="42" s="1"/>
  <c r="I21" i="42"/>
  <c r="G21" i="42"/>
  <c r="E21" i="42"/>
  <c r="F21" i="42" s="1"/>
  <c r="C21" i="42"/>
  <c r="B21" i="42"/>
  <c r="AZ20" i="42"/>
  <c r="V20" i="45" s="1"/>
  <c r="AW20" i="42"/>
  <c r="AU20" i="42"/>
  <c r="AS20" i="42"/>
  <c r="AT20" i="42" s="1"/>
  <c r="AO20" i="42"/>
  <c r="AM20" i="42"/>
  <c r="AK20" i="42"/>
  <c r="AG20" i="42"/>
  <c r="AE20" i="42"/>
  <c r="AC20" i="42"/>
  <c r="Y20" i="42"/>
  <c r="W20" i="42"/>
  <c r="U20" i="42"/>
  <c r="V20" i="42" s="1"/>
  <c r="O20" i="42"/>
  <c r="S20" i="42" s="1"/>
  <c r="M20" i="42"/>
  <c r="N20" i="42" s="1"/>
  <c r="I20" i="42"/>
  <c r="G20" i="42"/>
  <c r="E20" i="42"/>
  <c r="F20" i="42" s="1"/>
  <c r="C20" i="42"/>
  <c r="B20" i="42"/>
  <c r="AZ19" i="42"/>
  <c r="V19" i="45" s="1"/>
  <c r="AW19" i="42"/>
  <c r="AU19" i="42"/>
  <c r="AS19" i="42"/>
  <c r="AO19" i="42"/>
  <c r="AM19" i="42"/>
  <c r="AK19" i="42"/>
  <c r="AG19" i="42"/>
  <c r="AE19" i="42"/>
  <c r="AC19" i="42"/>
  <c r="AD19" i="42" s="1"/>
  <c r="Y19" i="42"/>
  <c r="W19" i="42"/>
  <c r="U19" i="42"/>
  <c r="V19" i="42" s="1"/>
  <c r="O19" i="42"/>
  <c r="M19" i="42"/>
  <c r="S19" i="42" s="1"/>
  <c r="I19" i="42"/>
  <c r="G19" i="42"/>
  <c r="E19" i="42"/>
  <c r="F19" i="42" s="1"/>
  <c r="C19" i="42"/>
  <c r="B19" i="42"/>
  <c r="AZ18" i="42"/>
  <c r="V18" i="45" s="1"/>
  <c r="AW18" i="42"/>
  <c r="AU18" i="42"/>
  <c r="AS18" i="42"/>
  <c r="AO18" i="42"/>
  <c r="AM18" i="42"/>
  <c r="AK18" i="42"/>
  <c r="AL18" i="42" s="1"/>
  <c r="AG18" i="42"/>
  <c r="AE18" i="42"/>
  <c r="AC18" i="42"/>
  <c r="AD18" i="42" s="1"/>
  <c r="Y18" i="42"/>
  <c r="W18" i="42"/>
  <c r="U18" i="42"/>
  <c r="O18" i="42"/>
  <c r="M18" i="42"/>
  <c r="I18" i="42"/>
  <c r="G18" i="42"/>
  <c r="E18" i="42"/>
  <c r="F18" i="42" s="1"/>
  <c r="C18" i="42"/>
  <c r="B18" i="42"/>
  <c r="AZ17" i="42"/>
  <c r="V17" i="45" s="1"/>
  <c r="AW17" i="42"/>
  <c r="AU17" i="42"/>
  <c r="AS17" i="42"/>
  <c r="AT17" i="42" s="1"/>
  <c r="AO17" i="42"/>
  <c r="AM17" i="42"/>
  <c r="AK17" i="42"/>
  <c r="AL17" i="42" s="1"/>
  <c r="AG17" i="42"/>
  <c r="AE17" i="42"/>
  <c r="AC17" i="42"/>
  <c r="AD17" i="42" s="1"/>
  <c r="Y17" i="42"/>
  <c r="W17" i="42"/>
  <c r="U17" i="42"/>
  <c r="O17" i="42"/>
  <c r="M17" i="42"/>
  <c r="I17" i="42"/>
  <c r="G17" i="42"/>
  <c r="E17" i="42"/>
  <c r="F17" i="42" s="1"/>
  <c r="C17" i="42"/>
  <c r="B17" i="42"/>
  <c r="AZ16" i="42"/>
  <c r="V16" i="45" s="1"/>
  <c r="AW16" i="42"/>
  <c r="AU16" i="42"/>
  <c r="AS16" i="42"/>
  <c r="AO16" i="42"/>
  <c r="AM16" i="42"/>
  <c r="AK16" i="42"/>
  <c r="AL16" i="42" s="1"/>
  <c r="AG16" i="42"/>
  <c r="AE16" i="42"/>
  <c r="AC16" i="42"/>
  <c r="AD16" i="42" s="1"/>
  <c r="AF16" i="42" s="1"/>
  <c r="Y16" i="42"/>
  <c r="W16" i="42"/>
  <c r="U16" i="42"/>
  <c r="O16" i="42"/>
  <c r="M16" i="42"/>
  <c r="I16" i="42"/>
  <c r="G16" i="42"/>
  <c r="E16" i="42"/>
  <c r="F16" i="42" s="1"/>
  <c r="C16" i="42"/>
  <c r="B16" i="42"/>
  <c r="AZ15" i="42"/>
  <c r="V15" i="45" s="1"/>
  <c r="AW15" i="42"/>
  <c r="AU15" i="42"/>
  <c r="AS15" i="42"/>
  <c r="AT15" i="42" s="1"/>
  <c r="AO15" i="42"/>
  <c r="AM15" i="42"/>
  <c r="AK15" i="42"/>
  <c r="AL15" i="42" s="1"/>
  <c r="AG15" i="42"/>
  <c r="AE15" i="42"/>
  <c r="AC15" i="42"/>
  <c r="Y15" i="42"/>
  <c r="W15" i="42"/>
  <c r="U15" i="42"/>
  <c r="O15" i="42"/>
  <c r="M15" i="42"/>
  <c r="N15" i="42" s="1"/>
  <c r="I15" i="42"/>
  <c r="G15" i="42"/>
  <c r="E15" i="42"/>
  <c r="F15" i="42" s="1"/>
  <c r="C15" i="42"/>
  <c r="B15" i="42"/>
  <c r="AZ14" i="42"/>
  <c r="V14" i="45" s="1"/>
  <c r="AW14" i="42"/>
  <c r="AU14" i="42"/>
  <c r="AS14" i="42"/>
  <c r="AT14" i="42" s="1"/>
  <c r="AO14" i="42"/>
  <c r="AM14" i="42"/>
  <c r="AK14" i="42"/>
  <c r="AG14" i="42"/>
  <c r="AE14" i="42"/>
  <c r="AC14" i="42"/>
  <c r="Y14" i="42"/>
  <c r="W14" i="42"/>
  <c r="U14" i="42"/>
  <c r="V14" i="42" s="1"/>
  <c r="O14" i="42"/>
  <c r="M14" i="42"/>
  <c r="N14" i="42" s="1"/>
  <c r="I14" i="42"/>
  <c r="G14" i="42"/>
  <c r="E14" i="42"/>
  <c r="F14" i="42" s="1"/>
  <c r="C14" i="42"/>
  <c r="B14" i="42"/>
  <c r="AZ13" i="42"/>
  <c r="V13" i="45" s="1"/>
  <c r="AW13" i="42"/>
  <c r="AU13" i="42"/>
  <c r="AS13" i="42"/>
  <c r="AO13" i="42"/>
  <c r="AM13" i="42"/>
  <c r="AK13" i="42"/>
  <c r="AG13" i="42"/>
  <c r="AE13" i="42"/>
  <c r="AC13" i="42"/>
  <c r="AD13" i="42" s="1"/>
  <c r="Y13" i="42"/>
  <c r="W13" i="42"/>
  <c r="U13" i="42"/>
  <c r="V13" i="42" s="1"/>
  <c r="O13" i="42"/>
  <c r="M13" i="42"/>
  <c r="I13" i="42"/>
  <c r="G13" i="42"/>
  <c r="E13" i="42"/>
  <c r="F13" i="42" s="1"/>
  <c r="C13" i="42"/>
  <c r="B13" i="42"/>
  <c r="AZ12" i="42"/>
  <c r="V12" i="45" s="1"/>
  <c r="AW12" i="42"/>
  <c r="AU12" i="42"/>
  <c r="AS12" i="42"/>
  <c r="AO12" i="42"/>
  <c r="AM12" i="42"/>
  <c r="AK12" i="42"/>
  <c r="AL12" i="42" s="1"/>
  <c r="AG12" i="42"/>
  <c r="AE12" i="42"/>
  <c r="AC12" i="42"/>
  <c r="AD12" i="42" s="1"/>
  <c r="Y12" i="42"/>
  <c r="W12" i="42"/>
  <c r="U12" i="42"/>
  <c r="O12" i="42"/>
  <c r="M12" i="42"/>
  <c r="I12" i="42"/>
  <c r="G12" i="42"/>
  <c r="E12" i="42"/>
  <c r="F12" i="42" s="1"/>
  <c r="C12" i="42"/>
  <c r="B12" i="42"/>
  <c r="AZ11" i="42"/>
  <c r="V11" i="45" s="1"/>
  <c r="AW11" i="42"/>
  <c r="AU11" i="42"/>
  <c r="AS11" i="42"/>
  <c r="AT11" i="42" s="1"/>
  <c r="AO11" i="42"/>
  <c r="AM11" i="42"/>
  <c r="AK11" i="42"/>
  <c r="AL11" i="42" s="1"/>
  <c r="AG11" i="42"/>
  <c r="AE11" i="42"/>
  <c r="AC11" i="42"/>
  <c r="Y11" i="42"/>
  <c r="W11" i="42"/>
  <c r="U11" i="42"/>
  <c r="O11" i="42"/>
  <c r="M11" i="42"/>
  <c r="N11" i="42" s="1"/>
  <c r="I11" i="42"/>
  <c r="G11" i="42"/>
  <c r="E11" i="42"/>
  <c r="F11" i="42" s="1"/>
  <c r="C11" i="42"/>
  <c r="B11" i="42"/>
  <c r="AZ10" i="42"/>
  <c r="V10" i="45" s="1"/>
  <c r="AW10" i="42"/>
  <c r="AU10" i="42"/>
  <c r="AS10" i="42"/>
  <c r="AT10" i="42" s="1"/>
  <c r="AV10" i="42" s="1"/>
  <c r="AO10" i="42"/>
  <c r="AM10" i="42"/>
  <c r="AK10" i="42"/>
  <c r="AG10" i="42"/>
  <c r="AE10" i="42"/>
  <c r="AC10" i="42"/>
  <c r="Y10" i="42"/>
  <c r="W10" i="42"/>
  <c r="U10" i="42"/>
  <c r="V10" i="42" s="1"/>
  <c r="O10" i="42"/>
  <c r="M10" i="42"/>
  <c r="N10" i="42" s="1"/>
  <c r="P10" i="42" s="1"/>
  <c r="I10" i="42"/>
  <c r="G10" i="42"/>
  <c r="E10" i="42"/>
  <c r="F10" i="42" s="1"/>
  <c r="C10" i="42"/>
  <c r="B10" i="42"/>
  <c r="AZ9" i="42"/>
  <c r="V9" i="45" s="1"/>
  <c r="AW9" i="42"/>
  <c r="AU9" i="42"/>
  <c r="AS9" i="42"/>
  <c r="AO9" i="42"/>
  <c r="AM9" i="42"/>
  <c r="AK9" i="42"/>
  <c r="AG9" i="42"/>
  <c r="AE9" i="42"/>
  <c r="AC9" i="42"/>
  <c r="AD9" i="42" s="1"/>
  <c r="Y9" i="42"/>
  <c r="W9" i="42"/>
  <c r="U9" i="42"/>
  <c r="V9" i="42" s="1"/>
  <c r="O9" i="42"/>
  <c r="M9" i="42"/>
  <c r="I9" i="42"/>
  <c r="G9" i="42"/>
  <c r="E9" i="42"/>
  <c r="F9" i="42" s="1"/>
  <c r="C9" i="42"/>
  <c r="B9" i="42"/>
  <c r="AZ8" i="42"/>
  <c r="AW8" i="42"/>
  <c r="AU8" i="42"/>
  <c r="AS8" i="42"/>
  <c r="AO8" i="42"/>
  <c r="AM8" i="42"/>
  <c r="AK8" i="42"/>
  <c r="AL8" i="42" s="1"/>
  <c r="AG8" i="42"/>
  <c r="AE8" i="42"/>
  <c r="AC8" i="42"/>
  <c r="AD8" i="42" s="1"/>
  <c r="Y8" i="42"/>
  <c r="W8" i="42"/>
  <c r="U8" i="42"/>
  <c r="O8" i="42"/>
  <c r="M8" i="42"/>
  <c r="I8" i="42"/>
  <c r="G8" i="42"/>
  <c r="E8" i="42"/>
  <c r="F8" i="42" s="1"/>
  <c r="C8" i="42"/>
  <c r="B8" i="42"/>
  <c r="AV6" i="42"/>
  <c r="AM6" i="42"/>
  <c r="AE6" i="42"/>
  <c r="W6" i="42"/>
  <c r="O6" i="42"/>
  <c r="G6" i="42"/>
  <c r="AV5" i="42"/>
  <c r="AM5" i="42"/>
  <c r="AE5" i="42"/>
  <c r="W5" i="42"/>
  <c r="O5" i="42"/>
  <c r="G5" i="42"/>
  <c r="B3" i="42"/>
  <c r="B2" i="42"/>
  <c r="AY71" i="40"/>
  <c r="AQ71" i="40"/>
  <c r="AI71" i="40"/>
  <c r="AA71" i="40"/>
  <c r="S71" i="40"/>
  <c r="K71" i="40"/>
  <c r="B71" i="40"/>
  <c r="AY70" i="40"/>
  <c r="AQ70" i="40"/>
  <c r="AI70" i="40"/>
  <c r="AA70" i="40"/>
  <c r="AA72" i="40" s="1"/>
  <c r="S70" i="40"/>
  <c r="K70" i="40"/>
  <c r="B70" i="40"/>
  <c r="AY66" i="40"/>
  <c r="AQ66" i="40"/>
  <c r="AI66" i="40"/>
  <c r="AA66" i="40"/>
  <c r="S66" i="40"/>
  <c r="K66" i="40"/>
  <c r="B66" i="40"/>
  <c r="AY61" i="40"/>
  <c r="AQ61" i="40"/>
  <c r="AI61" i="40"/>
  <c r="AA61" i="40"/>
  <c r="S61" i="40"/>
  <c r="K61" i="40"/>
  <c r="B61" i="40"/>
  <c r="AY60" i="40"/>
  <c r="AQ60" i="40"/>
  <c r="AI60" i="40"/>
  <c r="AA60" i="40"/>
  <c r="S60" i="40"/>
  <c r="K60" i="40"/>
  <c r="B60" i="40"/>
  <c r="AY58" i="40"/>
  <c r="AQ58" i="40"/>
  <c r="AI58" i="40"/>
  <c r="AA58" i="40"/>
  <c r="S58" i="40"/>
  <c r="K58" i="40"/>
  <c r="BA57" i="40"/>
  <c r="R57" i="45" s="1"/>
  <c r="B57" i="40"/>
  <c r="BA56" i="40"/>
  <c r="R56" i="45" s="1"/>
  <c r="B56" i="40"/>
  <c r="BA55" i="40"/>
  <c r="R55" i="45" s="1"/>
  <c r="B55" i="40"/>
  <c r="BA54" i="40"/>
  <c r="R54" i="45" s="1"/>
  <c r="B54" i="40"/>
  <c r="BA53" i="40"/>
  <c r="R53" i="45" s="1"/>
  <c r="B53" i="40"/>
  <c r="BA52" i="40"/>
  <c r="R52" i="45" s="1"/>
  <c r="B52" i="40"/>
  <c r="AY49" i="40"/>
  <c r="AQ49" i="40"/>
  <c r="AI49" i="40"/>
  <c r="AA49" i="40"/>
  <c r="S49" i="40"/>
  <c r="K49" i="40"/>
  <c r="B49" i="40"/>
  <c r="AY48" i="40"/>
  <c r="AQ48" i="40"/>
  <c r="AI48" i="40"/>
  <c r="AA48" i="40"/>
  <c r="S48" i="40"/>
  <c r="K48" i="40"/>
  <c r="B48" i="40"/>
  <c r="AY47" i="40"/>
  <c r="AQ47" i="40"/>
  <c r="AI47" i="40"/>
  <c r="AA47" i="40"/>
  <c r="S47" i="40"/>
  <c r="K47" i="40"/>
  <c r="B47" i="40"/>
  <c r="AY46" i="40"/>
  <c r="AQ46" i="40"/>
  <c r="AI46" i="40"/>
  <c r="AA46" i="40"/>
  <c r="S46" i="40"/>
  <c r="K46" i="40"/>
  <c r="B46" i="40"/>
  <c r="AY44" i="40"/>
  <c r="AQ44" i="40"/>
  <c r="AI44" i="40"/>
  <c r="AA44" i="40"/>
  <c r="S44" i="40"/>
  <c r="K44" i="40"/>
  <c r="BA43" i="40"/>
  <c r="R43" i="45" s="1"/>
  <c r="B43" i="40"/>
  <c r="BA42" i="40"/>
  <c r="R42" i="45" s="1"/>
  <c r="B42" i="40"/>
  <c r="BA41" i="40"/>
  <c r="R41" i="45" s="1"/>
  <c r="B41" i="40"/>
  <c r="BA40" i="40"/>
  <c r="R40" i="45" s="1"/>
  <c r="B40" i="40"/>
  <c r="B37" i="40"/>
  <c r="B34" i="40"/>
  <c r="AR32" i="40"/>
  <c r="AJ32" i="40"/>
  <c r="AB32" i="40"/>
  <c r="T32" i="40"/>
  <c r="L32" i="40"/>
  <c r="D32" i="40"/>
  <c r="AZ31" i="40"/>
  <c r="P31" i="45" s="1"/>
  <c r="AW31" i="40"/>
  <c r="AU31" i="40"/>
  <c r="AS31" i="40"/>
  <c r="AT31" i="40" s="1"/>
  <c r="AO31" i="40"/>
  <c r="AM31" i="40"/>
  <c r="AK31" i="40"/>
  <c r="AG31" i="40"/>
  <c r="AE31" i="40"/>
  <c r="AC31" i="40"/>
  <c r="Y31" i="40"/>
  <c r="W31" i="40"/>
  <c r="U31" i="40"/>
  <c r="V31" i="40" s="1"/>
  <c r="O31" i="40"/>
  <c r="M31" i="40"/>
  <c r="N31" i="40" s="1"/>
  <c r="I31" i="40"/>
  <c r="G31" i="40"/>
  <c r="E31" i="40"/>
  <c r="F31" i="40" s="1"/>
  <c r="C31" i="40"/>
  <c r="B31" i="40"/>
  <c r="AZ30" i="40"/>
  <c r="P30" i="45" s="1"/>
  <c r="AW30" i="40"/>
  <c r="AU30" i="40"/>
  <c r="AS30" i="40"/>
  <c r="AT30" i="40" s="1"/>
  <c r="AV30" i="40" s="1"/>
  <c r="AO30" i="40"/>
  <c r="AM30" i="40"/>
  <c r="AK30" i="40"/>
  <c r="AG30" i="40"/>
  <c r="AE30" i="40"/>
  <c r="AC30" i="40"/>
  <c r="Y30" i="40"/>
  <c r="W30" i="40"/>
  <c r="U30" i="40"/>
  <c r="V30" i="40" s="1"/>
  <c r="O30" i="40"/>
  <c r="M30" i="40"/>
  <c r="N30" i="40" s="1"/>
  <c r="I30" i="40"/>
  <c r="G30" i="40"/>
  <c r="E30" i="40"/>
  <c r="F30" i="40" s="1"/>
  <c r="C30" i="40"/>
  <c r="B30" i="40"/>
  <c r="AZ29" i="40"/>
  <c r="P29" i="45" s="1"/>
  <c r="AW29" i="40"/>
  <c r="AU29" i="40"/>
  <c r="AS29" i="40"/>
  <c r="AO29" i="40"/>
  <c r="AM29" i="40"/>
  <c r="AK29" i="40"/>
  <c r="AL29" i="40" s="1"/>
  <c r="AN29" i="40" s="1"/>
  <c r="AG29" i="40"/>
  <c r="AE29" i="40"/>
  <c r="AC29" i="40"/>
  <c r="AD29" i="40" s="1"/>
  <c r="Y29" i="40"/>
  <c r="W29" i="40"/>
  <c r="U29" i="40"/>
  <c r="O29" i="40"/>
  <c r="M29" i="40"/>
  <c r="I29" i="40"/>
  <c r="G29" i="40"/>
  <c r="E29" i="40"/>
  <c r="F29" i="40" s="1"/>
  <c r="C29" i="40"/>
  <c r="B29" i="40"/>
  <c r="AZ28" i="40"/>
  <c r="P28" i="45" s="1"/>
  <c r="AW28" i="40"/>
  <c r="AU28" i="40"/>
  <c r="AS28" i="40"/>
  <c r="AT28" i="40" s="1"/>
  <c r="AO28" i="40"/>
  <c r="AM28" i="40"/>
  <c r="AK28" i="40"/>
  <c r="AG28" i="40"/>
  <c r="AE28" i="40"/>
  <c r="AC28" i="40"/>
  <c r="AD28" i="40" s="1"/>
  <c r="Y28" i="40"/>
  <c r="W28" i="40"/>
  <c r="U28" i="40"/>
  <c r="O28" i="40"/>
  <c r="M28" i="40"/>
  <c r="N28" i="40" s="1"/>
  <c r="I28" i="40"/>
  <c r="G28" i="40"/>
  <c r="E28" i="40"/>
  <c r="F28" i="40" s="1"/>
  <c r="C28" i="40"/>
  <c r="B28" i="40"/>
  <c r="AZ27" i="40"/>
  <c r="P27" i="45" s="1"/>
  <c r="AW27" i="40"/>
  <c r="AU27" i="40"/>
  <c r="AS27" i="40"/>
  <c r="AO27" i="40"/>
  <c r="AM27" i="40"/>
  <c r="AK27" i="40"/>
  <c r="AG27" i="40"/>
  <c r="AE27" i="40"/>
  <c r="AC27" i="40"/>
  <c r="Y27" i="40"/>
  <c r="W27" i="40"/>
  <c r="U27" i="40"/>
  <c r="V27" i="40" s="1"/>
  <c r="O27" i="40"/>
  <c r="M27" i="40"/>
  <c r="N27" i="40" s="1"/>
  <c r="I27" i="40"/>
  <c r="G27" i="40"/>
  <c r="E27" i="40"/>
  <c r="F27" i="40" s="1"/>
  <c r="C27" i="40"/>
  <c r="B27" i="40"/>
  <c r="AZ26" i="40"/>
  <c r="P26" i="45" s="1"/>
  <c r="AW26" i="40"/>
  <c r="AU26" i="40"/>
  <c r="AS26" i="40"/>
  <c r="AO26" i="40"/>
  <c r="AM26" i="40"/>
  <c r="AK26" i="40"/>
  <c r="AG26" i="40"/>
  <c r="AE26" i="40"/>
  <c r="AC26" i="40"/>
  <c r="AD26" i="40" s="1"/>
  <c r="Y26" i="40"/>
  <c r="W26" i="40"/>
  <c r="U26" i="40"/>
  <c r="V26" i="40" s="1"/>
  <c r="O26" i="40"/>
  <c r="M26" i="40"/>
  <c r="I26" i="40"/>
  <c r="G26" i="40"/>
  <c r="E26" i="40"/>
  <c r="F26" i="40" s="1"/>
  <c r="H26" i="40" s="1"/>
  <c r="C26" i="40"/>
  <c r="B26" i="40"/>
  <c r="AZ25" i="40"/>
  <c r="P25" i="45" s="1"/>
  <c r="AW25" i="40"/>
  <c r="AU25" i="40"/>
  <c r="AS25" i="40"/>
  <c r="AT25" i="40" s="1"/>
  <c r="AO25" i="40"/>
  <c r="AM25" i="40"/>
  <c r="AK25" i="40"/>
  <c r="AL25" i="40" s="1"/>
  <c r="AG25" i="40"/>
  <c r="AE25" i="40"/>
  <c r="AC25" i="40"/>
  <c r="Y25" i="40"/>
  <c r="W25" i="40"/>
  <c r="U25" i="40"/>
  <c r="O25" i="40"/>
  <c r="M25" i="40"/>
  <c r="N25" i="40" s="1"/>
  <c r="I25" i="40"/>
  <c r="G25" i="40"/>
  <c r="E25" i="40"/>
  <c r="F25" i="40" s="1"/>
  <c r="C25" i="40"/>
  <c r="B25" i="40"/>
  <c r="AZ24" i="40"/>
  <c r="P24" i="45" s="1"/>
  <c r="AW24" i="40"/>
  <c r="AU24" i="40"/>
  <c r="AS24" i="40"/>
  <c r="AT24" i="40" s="1"/>
  <c r="AO24" i="40"/>
  <c r="AM24" i="40"/>
  <c r="AK24" i="40"/>
  <c r="AG24" i="40"/>
  <c r="AE24" i="40"/>
  <c r="AC24" i="40"/>
  <c r="Y24" i="40"/>
  <c r="W24" i="40"/>
  <c r="U24" i="40"/>
  <c r="V24" i="40" s="1"/>
  <c r="O24" i="40"/>
  <c r="M24" i="40"/>
  <c r="N24" i="40" s="1"/>
  <c r="I24" i="40"/>
  <c r="G24" i="40"/>
  <c r="E24" i="40"/>
  <c r="F24" i="40" s="1"/>
  <c r="C24" i="40"/>
  <c r="B24" i="40"/>
  <c r="AZ23" i="40"/>
  <c r="P23" i="45" s="1"/>
  <c r="AW23" i="40"/>
  <c r="AU23" i="40"/>
  <c r="AS23" i="40"/>
  <c r="AT23" i="40" s="1"/>
  <c r="AO23" i="40"/>
  <c r="AM23" i="40"/>
  <c r="AK23" i="40"/>
  <c r="AG23" i="40"/>
  <c r="AE23" i="40"/>
  <c r="AC23" i="40"/>
  <c r="AD23" i="40" s="1"/>
  <c r="Y23" i="40"/>
  <c r="W23" i="40"/>
  <c r="U23" i="40"/>
  <c r="V23" i="40" s="1"/>
  <c r="O23" i="40"/>
  <c r="M23" i="40"/>
  <c r="N23" i="40" s="1"/>
  <c r="P23" i="40" s="1"/>
  <c r="I23" i="40"/>
  <c r="G23" i="40"/>
  <c r="E23" i="40"/>
  <c r="F23" i="40" s="1"/>
  <c r="C23" i="40"/>
  <c r="B23" i="40"/>
  <c r="AZ22" i="40"/>
  <c r="P22" i="45" s="1"/>
  <c r="AW22" i="40"/>
  <c r="AU22" i="40"/>
  <c r="AS22" i="40"/>
  <c r="AO22" i="40"/>
  <c r="AM22" i="40"/>
  <c r="AK22" i="40"/>
  <c r="AL22" i="40" s="1"/>
  <c r="AG22" i="40"/>
  <c r="AE22" i="40"/>
  <c r="AC22" i="40"/>
  <c r="AD22" i="40" s="1"/>
  <c r="Y22" i="40"/>
  <c r="W22" i="40"/>
  <c r="U22" i="40"/>
  <c r="O22" i="40"/>
  <c r="M22" i="40"/>
  <c r="I22" i="40"/>
  <c r="G22" i="40"/>
  <c r="E22" i="40"/>
  <c r="F22" i="40" s="1"/>
  <c r="H22" i="40" s="1"/>
  <c r="C22" i="40"/>
  <c r="B22" i="40"/>
  <c r="AZ21" i="40"/>
  <c r="P21" i="45" s="1"/>
  <c r="AW21" i="40"/>
  <c r="AU21" i="40"/>
  <c r="AS21" i="40"/>
  <c r="AT21" i="40" s="1"/>
  <c r="AO21" i="40"/>
  <c r="AM21" i="40"/>
  <c r="AK21" i="40"/>
  <c r="AL21" i="40" s="1"/>
  <c r="AG21" i="40"/>
  <c r="AE21" i="40"/>
  <c r="AC21" i="40"/>
  <c r="Y21" i="40"/>
  <c r="W21" i="40"/>
  <c r="U21" i="40"/>
  <c r="O21" i="40"/>
  <c r="M21" i="40"/>
  <c r="N21" i="40" s="1"/>
  <c r="P21" i="40" s="1"/>
  <c r="I21" i="40"/>
  <c r="G21" i="40"/>
  <c r="E21" i="40"/>
  <c r="F21" i="40" s="1"/>
  <c r="C21" i="40"/>
  <c r="B21" i="40"/>
  <c r="AZ20" i="40"/>
  <c r="P20" i="45" s="1"/>
  <c r="AW20" i="40"/>
  <c r="AU20" i="40"/>
  <c r="AS20" i="40"/>
  <c r="AT20" i="40" s="1"/>
  <c r="AO20" i="40"/>
  <c r="AM20" i="40"/>
  <c r="AK20" i="40"/>
  <c r="AG20" i="40"/>
  <c r="AE20" i="40"/>
  <c r="AC20" i="40"/>
  <c r="Y20" i="40"/>
  <c r="W20" i="40"/>
  <c r="U20" i="40"/>
  <c r="V20" i="40" s="1"/>
  <c r="X20" i="40" s="1"/>
  <c r="O20" i="40"/>
  <c r="M20" i="40"/>
  <c r="N20" i="40" s="1"/>
  <c r="I20" i="40"/>
  <c r="G20" i="40"/>
  <c r="E20" i="40"/>
  <c r="F20" i="40" s="1"/>
  <c r="C20" i="40"/>
  <c r="B20" i="40"/>
  <c r="AZ19" i="40"/>
  <c r="P19" i="45" s="1"/>
  <c r="AW19" i="40"/>
  <c r="AU19" i="40"/>
  <c r="AS19" i="40"/>
  <c r="AO19" i="40"/>
  <c r="AM19" i="40"/>
  <c r="AK19" i="40"/>
  <c r="AG19" i="40"/>
  <c r="AE19" i="40"/>
  <c r="AD19" i="40"/>
  <c r="AC19" i="40"/>
  <c r="Y19" i="40"/>
  <c r="W19" i="40"/>
  <c r="U19" i="40"/>
  <c r="V19" i="40" s="1"/>
  <c r="O19" i="40"/>
  <c r="M19" i="40"/>
  <c r="I19" i="40"/>
  <c r="G19" i="40"/>
  <c r="E19" i="40"/>
  <c r="F19" i="40" s="1"/>
  <c r="C19" i="40"/>
  <c r="B19" i="40"/>
  <c r="AZ18" i="40"/>
  <c r="P18" i="45" s="1"/>
  <c r="AW18" i="40"/>
  <c r="AU18" i="40"/>
  <c r="AS18" i="40"/>
  <c r="AT18" i="40" s="1"/>
  <c r="AO18" i="40"/>
  <c r="AM18" i="40"/>
  <c r="AK18" i="40"/>
  <c r="AL18" i="40" s="1"/>
  <c r="AG18" i="40"/>
  <c r="AE18" i="40"/>
  <c r="AC18" i="40"/>
  <c r="AD18" i="40" s="1"/>
  <c r="Y18" i="40"/>
  <c r="W18" i="40"/>
  <c r="U18" i="40"/>
  <c r="O18" i="40"/>
  <c r="M18" i="40"/>
  <c r="N18" i="40" s="1"/>
  <c r="I18" i="40"/>
  <c r="G18" i="40"/>
  <c r="E18" i="40"/>
  <c r="F18" i="40" s="1"/>
  <c r="C18" i="40"/>
  <c r="B18" i="40"/>
  <c r="AZ17" i="40"/>
  <c r="P17" i="45" s="1"/>
  <c r="AW17" i="40"/>
  <c r="AU17" i="40"/>
  <c r="AS17" i="40"/>
  <c r="AT17" i="40" s="1"/>
  <c r="AV17" i="40" s="1"/>
  <c r="AO17" i="40"/>
  <c r="AM17" i="40"/>
  <c r="AK17" i="40"/>
  <c r="AL17" i="40" s="1"/>
  <c r="AG17" i="40"/>
  <c r="AE17" i="40"/>
  <c r="AD17" i="40"/>
  <c r="AC17" i="40"/>
  <c r="Y17" i="40"/>
  <c r="W17" i="40"/>
  <c r="U17" i="40"/>
  <c r="V17" i="40" s="1"/>
  <c r="O17" i="40"/>
  <c r="M17" i="40"/>
  <c r="N17" i="40" s="1"/>
  <c r="I17" i="40"/>
  <c r="G17" i="40"/>
  <c r="E17" i="40"/>
  <c r="F17" i="40" s="1"/>
  <c r="C17" i="40"/>
  <c r="B17" i="40"/>
  <c r="AZ16" i="40"/>
  <c r="P16" i="45" s="1"/>
  <c r="AW16" i="40"/>
  <c r="AU16" i="40"/>
  <c r="AS16" i="40"/>
  <c r="AT16" i="40" s="1"/>
  <c r="AO16" i="40"/>
  <c r="AM16" i="40"/>
  <c r="AK16" i="40"/>
  <c r="AG16" i="40"/>
  <c r="AE16" i="40"/>
  <c r="AC16" i="40"/>
  <c r="AD16" i="40" s="1"/>
  <c r="Y16" i="40"/>
  <c r="W16" i="40"/>
  <c r="U16" i="40"/>
  <c r="O16" i="40"/>
  <c r="M16" i="40"/>
  <c r="N16" i="40" s="1"/>
  <c r="I16" i="40"/>
  <c r="G16" i="40"/>
  <c r="E16" i="40"/>
  <c r="F16" i="40" s="1"/>
  <c r="C16" i="40"/>
  <c r="B16" i="40"/>
  <c r="AZ15" i="40"/>
  <c r="P15" i="45" s="1"/>
  <c r="AW15" i="40"/>
  <c r="AU15" i="40"/>
  <c r="AS15" i="40"/>
  <c r="AT15" i="40" s="1"/>
  <c r="AO15" i="40"/>
  <c r="AM15" i="40"/>
  <c r="AK15" i="40"/>
  <c r="AL15" i="40" s="1"/>
  <c r="AG15" i="40"/>
  <c r="AE15" i="40"/>
  <c r="AC15" i="40"/>
  <c r="Y15" i="40"/>
  <c r="W15" i="40"/>
  <c r="U15" i="40"/>
  <c r="O15" i="40"/>
  <c r="M15" i="40"/>
  <c r="N15" i="40" s="1"/>
  <c r="I15" i="40"/>
  <c r="G15" i="40"/>
  <c r="E15" i="40"/>
  <c r="F15" i="40" s="1"/>
  <c r="C15" i="40"/>
  <c r="B15" i="40"/>
  <c r="AZ14" i="40"/>
  <c r="P14" i="45" s="1"/>
  <c r="AW14" i="40"/>
  <c r="AU14" i="40"/>
  <c r="AS14" i="40"/>
  <c r="AT14" i="40" s="1"/>
  <c r="AO14" i="40"/>
  <c r="AM14" i="40"/>
  <c r="AK14" i="40"/>
  <c r="AG14" i="40"/>
  <c r="AE14" i="40"/>
  <c r="AC14" i="40"/>
  <c r="Y14" i="40"/>
  <c r="W14" i="40"/>
  <c r="U14" i="40"/>
  <c r="V14" i="40" s="1"/>
  <c r="O14" i="40"/>
  <c r="M14" i="40"/>
  <c r="N14" i="40" s="1"/>
  <c r="I14" i="40"/>
  <c r="G14" i="40"/>
  <c r="E14" i="40"/>
  <c r="F14" i="40" s="1"/>
  <c r="C14" i="40"/>
  <c r="B14" i="40"/>
  <c r="AZ13" i="40"/>
  <c r="P13" i="45" s="1"/>
  <c r="AW13" i="40"/>
  <c r="AU13" i="40"/>
  <c r="AS13" i="40"/>
  <c r="AO13" i="40"/>
  <c r="AM13" i="40"/>
  <c r="AK13" i="40"/>
  <c r="AG13" i="40"/>
  <c r="AE13" i="40"/>
  <c r="AC13" i="40"/>
  <c r="AD13" i="40" s="1"/>
  <c r="Y13" i="40"/>
  <c r="W13" i="40"/>
  <c r="U13" i="40"/>
  <c r="V13" i="40" s="1"/>
  <c r="O13" i="40"/>
  <c r="M13" i="40"/>
  <c r="I13" i="40"/>
  <c r="G13" i="40"/>
  <c r="E13" i="40"/>
  <c r="F13" i="40" s="1"/>
  <c r="C13" i="40"/>
  <c r="B13" i="40"/>
  <c r="AZ12" i="40"/>
  <c r="P12" i="45" s="1"/>
  <c r="AW12" i="40"/>
  <c r="AU12" i="40"/>
  <c r="AS12" i="40"/>
  <c r="AO12" i="40"/>
  <c r="AM12" i="40"/>
  <c r="AK12" i="40"/>
  <c r="AL12" i="40" s="1"/>
  <c r="AG12" i="40"/>
  <c r="AE12" i="40"/>
  <c r="AC12" i="40"/>
  <c r="AD12" i="40" s="1"/>
  <c r="Y12" i="40"/>
  <c r="W12" i="40"/>
  <c r="U12" i="40"/>
  <c r="O12" i="40"/>
  <c r="M12" i="40"/>
  <c r="I12" i="40"/>
  <c r="G12" i="40"/>
  <c r="E12" i="40"/>
  <c r="F12" i="40" s="1"/>
  <c r="C12" i="40"/>
  <c r="B12" i="40"/>
  <c r="AZ11" i="40"/>
  <c r="P11" i="45" s="1"/>
  <c r="AW11" i="40"/>
  <c r="AU11" i="40"/>
  <c r="AS11" i="40"/>
  <c r="AT11" i="40" s="1"/>
  <c r="AO11" i="40"/>
  <c r="AM11" i="40"/>
  <c r="AK11" i="40"/>
  <c r="AL11" i="40" s="1"/>
  <c r="AG11" i="40"/>
  <c r="AE11" i="40"/>
  <c r="AC11" i="40"/>
  <c r="Y11" i="40"/>
  <c r="W11" i="40"/>
  <c r="U11" i="40"/>
  <c r="O11" i="40"/>
  <c r="M11" i="40"/>
  <c r="N11" i="40" s="1"/>
  <c r="I11" i="40"/>
  <c r="G11" i="40"/>
  <c r="E11" i="40"/>
  <c r="F11" i="40" s="1"/>
  <c r="C11" i="40"/>
  <c r="B11" i="40"/>
  <c r="AZ10" i="40"/>
  <c r="P10" i="45" s="1"/>
  <c r="AW10" i="40"/>
  <c r="AU10" i="40"/>
  <c r="AS10" i="40"/>
  <c r="AT10" i="40" s="1"/>
  <c r="AO10" i="40"/>
  <c r="AM10" i="40"/>
  <c r="AK10" i="40"/>
  <c r="AG10" i="40"/>
  <c r="AE10" i="40"/>
  <c r="AC10" i="40"/>
  <c r="Y10" i="40"/>
  <c r="W10" i="40"/>
  <c r="U10" i="40"/>
  <c r="V10" i="40" s="1"/>
  <c r="O10" i="40"/>
  <c r="M10" i="40"/>
  <c r="N10" i="40" s="1"/>
  <c r="I10" i="40"/>
  <c r="G10" i="40"/>
  <c r="E10" i="40"/>
  <c r="F10" i="40" s="1"/>
  <c r="C10" i="40"/>
  <c r="B10" i="40"/>
  <c r="AZ9" i="40"/>
  <c r="P9" i="45" s="1"/>
  <c r="AW9" i="40"/>
  <c r="AU9" i="40"/>
  <c r="AS9" i="40"/>
  <c r="AO9" i="40"/>
  <c r="AM9" i="40"/>
  <c r="AK9" i="40"/>
  <c r="AG9" i="40"/>
  <c r="AE9" i="40"/>
  <c r="AC9" i="40"/>
  <c r="AD9" i="40" s="1"/>
  <c r="Y9" i="40"/>
  <c r="W9" i="40"/>
  <c r="U9" i="40"/>
  <c r="V9" i="40" s="1"/>
  <c r="O9" i="40"/>
  <c r="M9" i="40"/>
  <c r="S9" i="40" s="1"/>
  <c r="I9" i="40"/>
  <c r="G9" i="40"/>
  <c r="E9" i="40"/>
  <c r="F9" i="40" s="1"/>
  <c r="C9" i="40"/>
  <c r="B9" i="40"/>
  <c r="AZ8" i="40"/>
  <c r="AW8" i="40"/>
  <c r="AU8" i="40"/>
  <c r="AS8" i="40"/>
  <c r="AT8" i="40" s="1"/>
  <c r="AV8" i="40" s="1"/>
  <c r="AO8" i="40"/>
  <c r="AM8" i="40"/>
  <c r="AK8" i="40"/>
  <c r="AL8" i="40" s="1"/>
  <c r="AG8" i="40"/>
  <c r="AE8" i="40"/>
  <c r="AC8" i="40"/>
  <c r="AD8" i="40" s="1"/>
  <c r="Y8" i="40"/>
  <c r="W8" i="40"/>
  <c r="U8" i="40"/>
  <c r="O8" i="40"/>
  <c r="M8" i="40"/>
  <c r="I8" i="40"/>
  <c r="G8" i="40"/>
  <c r="E8" i="40"/>
  <c r="F8" i="40" s="1"/>
  <c r="C8" i="40"/>
  <c r="B8" i="40"/>
  <c r="AV6" i="40"/>
  <c r="AM6" i="40"/>
  <c r="AE6" i="40"/>
  <c r="W6" i="40"/>
  <c r="O6" i="40"/>
  <c r="G6" i="40"/>
  <c r="AV5" i="40"/>
  <c r="AM5" i="40"/>
  <c r="AE5" i="40"/>
  <c r="W5" i="40"/>
  <c r="O5" i="40"/>
  <c r="G5" i="40"/>
  <c r="B3" i="40"/>
  <c r="B2" i="40"/>
  <c r="AY71" i="41"/>
  <c r="AQ71" i="41"/>
  <c r="AI71" i="41"/>
  <c r="AA71" i="41"/>
  <c r="S71" i="41"/>
  <c r="K71" i="41"/>
  <c r="B71" i="41"/>
  <c r="AY70" i="41"/>
  <c r="AQ70" i="41"/>
  <c r="AI70" i="41"/>
  <c r="AA70" i="41"/>
  <c r="S70" i="41"/>
  <c r="K70" i="41"/>
  <c r="B70" i="41"/>
  <c r="AY66" i="41"/>
  <c r="AQ66" i="41"/>
  <c r="AI66" i="41"/>
  <c r="AA66" i="41"/>
  <c r="S66" i="41"/>
  <c r="K66" i="41"/>
  <c r="B66" i="41"/>
  <c r="AY61" i="41"/>
  <c r="AQ61" i="41"/>
  <c r="AI61" i="41"/>
  <c r="AA61" i="41"/>
  <c r="S61" i="41"/>
  <c r="K61" i="41"/>
  <c r="B61" i="41"/>
  <c r="AY60" i="41"/>
  <c r="AQ60" i="41"/>
  <c r="AQ62" i="41" s="1"/>
  <c r="AI60" i="41"/>
  <c r="AI62" i="41" s="1"/>
  <c r="AA60" i="41"/>
  <c r="S60" i="41"/>
  <c r="K60" i="41"/>
  <c r="B60" i="41"/>
  <c r="AY58" i="41"/>
  <c r="AQ58" i="41"/>
  <c r="AI58" i="41"/>
  <c r="AA58" i="41"/>
  <c r="S58" i="41"/>
  <c r="K58" i="41"/>
  <c r="BA57" i="41"/>
  <c r="O57" i="45" s="1"/>
  <c r="B57" i="41"/>
  <c r="BA56" i="41"/>
  <c r="O56" i="45" s="1"/>
  <c r="B56" i="41"/>
  <c r="BA55" i="41"/>
  <c r="O55" i="45" s="1"/>
  <c r="B55" i="41"/>
  <c r="BA54" i="41"/>
  <c r="O54" i="45" s="1"/>
  <c r="B54" i="41"/>
  <c r="BA53" i="41"/>
  <c r="O53" i="45" s="1"/>
  <c r="B53" i="41"/>
  <c r="BA52" i="41"/>
  <c r="O52" i="45" s="1"/>
  <c r="B52" i="41"/>
  <c r="AY49" i="41"/>
  <c r="AQ49" i="41"/>
  <c r="AI49" i="41"/>
  <c r="AA49" i="41"/>
  <c r="S49" i="41"/>
  <c r="K49" i="41"/>
  <c r="B49" i="41"/>
  <c r="AY48" i="41"/>
  <c r="AQ48" i="41"/>
  <c r="AI48" i="41"/>
  <c r="AA48" i="41"/>
  <c r="S48" i="41"/>
  <c r="K48" i="41"/>
  <c r="B48" i="41"/>
  <c r="AY47" i="41"/>
  <c r="AQ47" i="41"/>
  <c r="AI47" i="41"/>
  <c r="AA47" i="41"/>
  <c r="S47" i="41"/>
  <c r="K47" i="41"/>
  <c r="B47" i="41"/>
  <c r="AY46" i="41"/>
  <c r="AQ46" i="41"/>
  <c r="AI46" i="41"/>
  <c r="AA46" i="41"/>
  <c r="S46" i="41"/>
  <c r="K46" i="41"/>
  <c r="B46" i="41"/>
  <c r="AY44" i="41"/>
  <c r="AQ44" i="41"/>
  <c r="AI44" i="41"/>
  <c r="AA44" i="41"/>
  <c r="S44" i="41"/>
  <c r="K44" i="41"/>
  <c r="BA43" i="41"/>
  <c r="O43" i="45" s="1"/>
  <c r="B43" i="41"/>
  <c r="BA42" i="41"/>
  <c r="O42" i="45" s="1"/>
  <c r="B42" i="41"/>
  <c r="BA41" i="41"/>
  <c r="O41" i="45" s="1"/>
  <c r="B41" i="41"/>
  <c r="BA40" i="41"/>
  <c r="O40" i="45" s="1"/>
  <c r="B40" i="41"/>
  <c r="B37" i="41"/>
  <c r="B34" i="41"/>
  <c r="AR32" i="41"/>
  <c r="AJ32" i="41"/>
  <c r="AB32" i="41"/>
  <c r="T32" i="41"/>
  <c r="L32" i="41"/>
  <c r="D32" i="41"/>
  <c r="AZ31" i="41"/>
  <c r="M31" i="45" s="1"/>
  <c r="AW31" i="41"/>
  <c r="AU31" i="41"/>
  <c r="AS31" i="41"/>
  <c r="AT31" i="41" s="1"/>
  <c r="AO31" i="41"/>
  <c r="AM31" i="41"/>
  <c r="AK31" i="41"/>
  <c r="AG31" i="41"/>
  <c r="AE31" i="41"/>
  <c r="AC31" i="41"/>
  <c r="Y31" i="41"/>
  <c r="W31" i="41"/>
  <c r="U31" i="41"/>
  <c r="V31" i="41" s="1"/>
  <c r="O31" i="41"/>
  <c r="M31" i="41"/>
  <c r="N31" i="41" s="1"/>
  <c r="I31" i="41"/>
  <c r="G31" i="41"/>
  <c r="E31" i="41"/>
  <c r="F31" i="41" s="1"/>
  <c r="C31" i="41"/>
  <c r="B31" i="41"/>
  <c r="AZ30" i="41"/>
  <c r="M30" i="45" s="1"/>
  <c r="AW30" i="41"/>
  <c r="AU30" i="41"/>
  <c r="AS30" i="41"/>
  <c r="AT30" i="41" s="1"/>
  <c r="AO30" i="41"/>
  <c r="AM30" i="41"/>
  <c r="AK30" i="41"/>
  <c r="AG30" i="41"/>
  <c r="AE30" i="41"/>
  <c r="AC30" i="41"/>
  <c r="Y30" i="41"/>
  <c r="W30" i="41"/>
  <c r="U30" i="41"/>
  <c r="V30" i="41" s="1"/>
  <c r="O30" i="41"/>
  <c r="M30" i="41"/>
  <c r="N30" i="41" s="1"/>
  <c r="P30" i="41" s="1"/>
  <c r="I30" i="41"/>
  <c r="G30" i="41"/>
  <c r="E30" i="41"/>
  <c r="F30" i="41" s="1"/>
  <c r="C30" i="41"/>
  <c r="B30" i="41"/>
  <c r="AZ29" i="41"/>
  <c r="M29" i="45" s="1"/>
  <c r="AW29" i="41"/>
  <c r="AU29" i="41"/>
  <c r="AS29" i="41"/>
  <c r="AO29" i="41"/>
  <c r="AM29" i="41"/>
  <c r="AK29" i="41"/>
  <c r="AL29" i="41" s="1"/>
  <c r="AN29" i="41" s="1"/>
  <c r="AG29" i="41"/>
  <c r="AE29" i="41"/>
  <c r="AC29" i="41"/>
  <c r="AD29" i="41" s="1"/>
  <c r="Y29" i="41"/>
  <c r="W29" i="41"/>
  <c r="U29" i="41"/>
  <c r="O29" i="41"/>
  <c r="M29" i="41"/>
  <c r="I29" i="41"/>
  <c r="G29" i="41"/>
  <c r="E29" i="41"/>
  <c r="F29" i="41" s="1"/>
  <c r="C29" i="41"/>
  <c r="B29" i="41"/>
  <c r="AZ28" i="41"/>
  <c r="M28" i="45" s="1"/>
  <c r="AW28" i="41"/>
  <c r="AU28" i="41"/>
  <c r="AS28" i="41"/>
  <c r="AT28" i="41" s="1"/>
  <c r="AO28" i="41"/>
  <c r="AM28" i="41"/>
  <c r="AK28" i="41"/>
  <c r="AL28" i="41" s="1"/>
  <c r="AG28" i="41"/>
  <c r="AE28" i="41"/>
  <c r="AC28" i="41"/>
  <c r="AI28" i="41" s="1"/>
  <c r="Y28" i="41"/>
  <c r="W28" i="41"/>
  <c r="U28" i="41"/>
  <c r="O28" i="41"/>
  <c r="M28" i="41"/>
  <c r="N28" i="41" s="1"/>
  <c r="I28" i="41"/>
  <c r="G28" i="41"/>
  <c r="E28" i="41"/>
  <c r="F28" i="41" s="1"/>
  <c r="C28" i="41"/>
  <c r="B28" i="41"/>
  <c r="AZ27" i="41"/>
  <c r="M27" i="45" s="1"/>
  <c r="AW27" i="41"/>
  <c r="AU27" i="41"/>
  <c r="AS27" i="41"/>
  <c r="AT27" i="41" s="1"/>
  <c r="AO27" i="41"/>
  <c r="AM27" i="41"/>
  <c r="AK27" i="41"/>
  <c r="AL27" i="41" s="1"/>
  <c r="AG27" i="41"/>
  <c r="AE27" i="41"/>
  <c r="AC27" i="41"/>
  <c r="Y27" i="41"/>
  <c r="W27" i="41"/>
  <c r="U27" i="41"/>
  <c r="V27" i="41" s="1"/>
  <c r="O27" i="41"/>
  <c r="M27" i="41"/>
  <c r="N27" i="41" s="1"/>
  <c r="I27" i="41"/>
  <c r="G27" i="41"/>
  <c r="E27" i="41"/>
  <c r="F27" i="41" s="1"/>
  <c r="C27" i="41"/>
  <c r="B27" i="41"/>
  <c r="AZ26" i="41"/>
  <c r="M26" i="45" s="1"/>
  <c r="AW26" i="41"/>
  <c r="AU26" i="41"/>
  <c r="AS26" i="41"/>
  <c r="AT26" i="41" s="1"/>
  <c r="AO26" i="41"/>
  <c r="AM26" i="41"/>
  <c r="AK26" i="41"/>
  <c r="AG26" i="41"/>
  <c r="AE26" i="41"/>
  <c r="AC26" i="41"/>
  <c r="AD26" i="41" s="1"/>
  <c r="Y26" i="41"/>
  <c r="W26" i="41"/>
  <c r="U26" i="41"/>
  <c r="V26" i="41" s="1"/>
  <c r="O26" i="41"/>
  <c r="M26" i="41"/>
  <c r="I26" i="41"/>
  <c r="G26" i="41"/>
  <c r="E26" i="41"/>
  <c r="F26" i="41" s="1"/>
  <c r="H26" i="41" s="1"/>
  <c r="C26" i="41"/>
  <c r="B26" i="41"/>
  <c r="AZ25" i="41"/>
  <c r="M25" i="45" s="1"/>
  <c r="AW25" i="41"/>
  <c r="AU25" i="41"/>
  <c r="AS25" i="41"/>
  <c r="AT25" i="41" s="1"/>
  <c r="AO25" i="41"/>
  <c r="AM25" i="41"/>
  <c r="AK25" i="41"/>
  <c r="AL25" i="41" s="1"/>
  <c r="AG25" i="41"/>
  <c r="AE25" i="41"/>
  <c r="AC25" i="41"/>
  <c r="Y25" i="41"/>
  <c r="W25" i="41"/>
  <c r="U25" i="41"/>
  <c r="O25" i="41"/>
  <c r="M25" i="41"/>
  <c r="N25" i="41" s="1"/>
  <c r="I25" i="41"/>
  <c r="G25" i="41"/>
  <c r="E25" i="41"/>
  <c r="F25" i="41" s="1"/>
  <c r="C25" i="41"/>
  <c r="B25" i="41"/>
  <c r="AZ24" i="41"/>
  <c r="M24" i="45" s="1"/>
  <c r="AW24" i="41"/>
  <c r="AU24" i="41"/>
  <c r="AS24" i="41"/>
  <c r="AT24" i="41" s="1"/>
  <c r="AO24" i="41"/>
  <c r="AM24" i="41"/>
  <c r="AK24" i="41"/>
  <c r="AG24" i="41"/>
  <c r="AE24" i="41"/>
  <c r="AC24" i="41"/>
  <c r="Y24" i="41"/>
  <c r="W24" i="41"/>
  <c r="U24" i="41"/>
  <c r="V24" i="41" s="1"/>
  <c r="O24" i="41"/>
  <c r="M24" i="41"/>
  <c r="N24" i="41" s="1"/>
  <c r="I24" i="41"/>
  <c r="G24" i="41"/>
  <c r="E24" i="41"/>
  <c r="F24" i="41" s="1"/>
  <c r="C24" i="41"/>
  <c r="B24" i="41"/>
  <c r="AZ23" i="41"/>
  <c r="M23" i="45" s="1"/>
  <c r="AW23" i="41"/>
  <c r="AU23" i="41"/>
  <c r="AS23" i="41"/>
  <c r="AO23" i="41"/>
  <c r="AM23" i="41"/>
  <c r="AK23" i="41"/>
  <c r="AG23" i="41"/>
  <c r="AE23" i="41"/>
  <c r="AC23" i="41"/>
  <c r="Y23" i="41"/>
  <c r="W23" i="41"/>
  <c r="U23" i="41"/>
  <c r="V23" i="41" s="1"/>
  <c r="O23" i="41"/>
  <c r="M23" i="41"/>
  <c r="N23" i="41" s="1"/>
  <c r="I23" i="41"/>
  <c r="G23" i="41"/>
  <c r="E23" i="41"/>
  <c r="F23" i="41" s="1"/>
  <c r="H23" i="41" s="1"/>
  <c r="C23" i="41"/>
  <c r="B23" i="41"/>
  <c r="AZ22" i="41"/>
  <c r="M22" i="45" s="1"/>
  <c r="AW22" i="41"/>
  <c r="AU22" i="41"/>
  <c r="AS22" i="41"/>
  <c r="AO22" i="41"/>
  <c r="AM22" i="41"/>
  <c r="AK22" i="41"/>
  <c r="AG22" i="41"/>
  <c r="AE22" i="41"/>
  <c r="AC22" i="41"/>
  <c r="AD22" i="41" s="1"/>
  <c r="Y22" i="41"/>
  <c r="W22" i="41"/>
  <c r="U22" i="41"/>
  <c r="O22" i="41"/>
  <c r="M22" i="41"/>
  <c r="I22" i="41"/>
  <c r="G22" i="41"/>
  <c r="E22" i="41"/>
  <c r="F22" i="41" s="1"/>
  <c r="C22" i="41"/>
  <c r="B22" i="41"/>
  <c r="AZ21" i="41"/>
  <c r="M21" i="45" s="1"/>
  <c r="AW21" i="41"/>
  <c r="AU21" i="41"/>
  <c r="AS21" i="41"/>
  <c r="AO21" i="41"/>
  <c r="AM21" i="41"/>
  <c r="AK21" i="41"/>
  <c r="AQ21" i="41" s="1"/>
  <c r="AG21" i="41"/>
  <c r="AE21" i="41"/>
  <c r="AC21" i="41"/>
  <c r="Y21" i="41"/>
  <c r="W21" i="41"/>
  <c r="U21" i="41"/>
  <c r="O21" i="41"/>
  <c r="M21" i="41"/>
  <c r="N21" i="41" s="1"/>
  <c r="I21" i="41"/>
  <c r="G21" i="41"/>
  <c r="E21" i="41"/>
  <c r="F21" i="41" s="1"/>
  <c r="C21" i="41"/>
  <c r="B21" i="41"/>
  <c r="AZ20" i="41"/>
  <c r="M20" i="45" s="1"/>
  <c r="AW20" i="41"/>
  <c r="AU20" i="41"/>
  <c r="AS20" i="41"/>
  <c r="AT20" i="41" s="1"/>
  <c r="AO20" i="41"/>
  <c r="AM20" i="41"/>
  <c r="AK20" i="41"/>
  <c r="AG20" i="41"/>
  <c r="AE20" i="41"/>
  <c r="AC20" i="41"/>
  <c r="AD20" i="41" s="1"/>
  <c r="Y20" i="41"/>
  <c r="W20" i="41"/>
  <c r="U20" i="41"/>
  <c r="V20" i="41" s="1"/>
  <c r="O20" i="41"/>
  <c r="M20" i="41"/>
  <c r="I20" i="41"/>
  <c r="G20" i="41"/>
  <c r="E20" i="41"/>
  <c r="F20" i="41" s="1"/>
  <c r="C20" i="41"/>
  <c r="B20" i="41"/>
  <c r="AZ19" i="41"/>
  <c r="M19" i="45" s="1"/>
  <c r="AW19" i="41"/>
  <c r="AU19" i="41"/>
  <c r="AS19" i="41"/>
  <c r="AY19" i="41" s="1"/>
  <c r="AO19" i="41"/>
  <c r="AM19" i="41"/>
  <c r="AK19" i="41"/>
  <c r="AL19" i="41" s="1"/>
  <c r="AG19" i="41"/>
  <c r="AE19" i="41"/>
  <c r="AC19" i="41"/>
  <c r="AD19" i="41" s="1"/>
  <c r="AF19" i="41" s="1"/>
  <c r="Y19" i="41"/>
  <c r="W19" i="41"/>
  <c r="U19" i="41"/>
  <c r="V19" i="41" s="1"/>
  <c r="O19" i="41"/>
  <c r="M19" i="41"/>
  <c r="N19" i="41" s="1"/>
  <c r="I19" i="41"/>
  <c r="G19" i="41"/>
  <c r="E19" i="41"/>
  <c r="F19" i="41" s="1"/>
  <c r="C19" i="41"/>
  <c r="B19" i="41"/>
  <c r="AZ18" i="41"/>
  <c r="M18" i="45" s="1"/>
  <c r="AW18" i="41"/>
  <c r="AU18" i="41"/>
  <c r="AS18" i="41"/>
  <c r="AT18" i="41" s="1"/>
  <c r="AO18" i="41"/>
  <c r="AM18" i="41"/>
  <c r="AK18" i="41"/>
  <c r="AL18" i="41" s="1"/>
  <c r="AG18" i="41"/>
  <c r="AE18" i="41"/>
  <c r="AC18" i="41"/>
  <c r="Y18" i="41"/>
  <c r="W18" i="41"/>
  <c r="U18" i="41"/>
  <c r="O18" i="41"/>
  <c r="M18" i="41"/>
  <c r="N18" i="41" s="1"/>
  <c r="I18" i="41"/>
  <c r="G18" i="41"/>
  <c r="E18" i="41"/>
  <c r="F18" i="41" s="1"/>
  <c r="H18" i="41" s="1"/>
  <c r="C18" i="41"/>
  <c r="B18" i="41"/>
  <c r="AZ17" i="41"/>
  <c r="M17" i="45" s="1"/>
  <c r="AW17" i="41"/>
  <c r="AU17" i="41"/>
  <c r="AS17" i="41"/>
  <c r="AT17" i="41" s="1"/>
  <c r="AO17" i="41"/>
  <c r="AM17" i="41"/>
  <c r="AK17" i="41"/>
  <c r="AG17" i="41"/>
  <c r="AE17" i="41"/>
  <c r="AC17" i="41"/>
  <c r="Y17" i="41"/>
  <c r="W17" i="41"/>
  <c r="U17" i="41"/>
  <c r="V17" i="41" s="1"/>
  <c r="O17" i="41"/>
  <c r="M17" i="41"/>
  <c r="I17" i="41"/>
  <c r="G17" i="41"/>
  <c r="E17" i="41"/>
  <c r="F17" i="41" s="1"/>
  <c r="C17" i="41"/>
  <c r="B17" i="41"/>
  <c r="AZ16" i="41"/>
  <c r="M16" i="45" s="1"/>
  <c r="AW16" i="41"/>
  <c r="AU16" i="41"/>
  <c r="AS16" i="41"/>
  <c r="AT16" i="41" s="1"/>
  <c r="AO16" i="41"/>
  <c r="AM16" i="41"/>
  <c r="AK16" i="41"/>
  <c r="AL16" i="41" s="1"/>
  <c r="AG16" i="41"/>
  <c r="AE16" i="41"/>
  <c r="AC16" i="41"/>
  <c r="Y16" i="41"/>
  <c r="W16" i="41"/>
  <c r="U16" i="41"/>
  <c r="O16" i="41"/>
  <c r="M16" i="41"/>
  <c r="N16" i="41" s="1"/>
  <c r="I16" i="41"/>
  <c r="G16" i="41"/>
  <c r="E16" i="41"/>
  <c r="F16" i="41" s="1"/>
  <c r="C16" i="41"/>
  <c r="B16" i="41"/>
  <c r="AZ15" i="41"/>
  <c r="M15" i="45" s="1"/>
  <c r="AW15" i="41"/>
  <c r="AU15" i="41"/>
  <c r="AS15" i="41"/>
  <c r="AT15" i="41" s="1"/>
  <c r="AO15" i="41"/>
  <c r="AM15" i="41"/>
  <c r="AK15" i="41"/>
  <c r="AG15" i="41"/>
  <c r="AE15" i="41"/>
  <c r="AC15" i="41"/>
  <c r="AD15" i="41" s="1"/>
  <c r="Y15" i="41"/>
  <c r="W15" i="41"/>
  <c r="U15" i="41"/>
  <c r="V15" i="41" s="1"/>
  <c r="O15" i="41"/>
  <c r="M15" i="41"/>
  <c r="N15" i="41" s="1"/>
  <c r="I15" i="41"/>
  <c r="G15" i="41"/>
  <c r="E15" i="41"/>
  <c r="F15" i="41" s="1"/>
  <c r="C15" i="41"/>
  <c r="B15" i="41"/>
  <c r="AZ14" i="41"/>
  <c r="M14" i="45" s="1"/>
  <c r="AW14" i="41"/>
  <c r="AU14" i="41"/>
  <c r="AS14" i="41"/>
  <c r="AO14" i="41"/>
  <c r="AM14" i="41"/>
  <c r="AK14" i="41"/>
  <c r="AL14" i="41" s="1"/>
  <c r="AG14" i="41"/>
  <c r="AE14" i="41"/>
  <c r="AC14" i="41"/>
  <c r="AD14" i="41" s="1"/>
  <c r="Y14" i="41"/>
  <c r="W14" i="41"/>
  <c r="U14" i="41"/>
  <c r="V14" i="41" s="1"/>
  <c r="O14" i="41"/>
  <c r="M14" i="41"/>
  <c r="I14" i="41"/>
  <c r="G14" i="41"/>
  <c r="E14" i="41"/>
  <c r="F14" i="41" s="1"/>
  <c r="C14" i="41"/>
  <c r="B14" i="41"/>
  <c r="AZ13" i="41"/>
  <c r="M13" i="45" s="1"/>
  <c r="AW13" i="41"/>
  <c r="AU13" i="41"/>
  <c r="AS13" i="41"/>
  <c r="AO13" i="41"/>
  <c r="AM13" i="41"/>
  <c r="AK13" i="41"/>
  <c r="AL13" i="41" s="1"/>
  <c r="AG13" i="41"/>
  <c r="AE13" i="41"/>
  <c r="AC13" i="41"/>
  <c r="AD13" i="41" s="1"/>
  <c r="Y13" i="41"/>
  <c r="W13" i="41"/>
  <c r="U13" i="41"/>
  <c r="O13" i="41"/>
  <c r="M13" i="41"/>
  <c r="I13" i="41"/>
  <c r="G13" i="41"/>
  <c r="E13" i="41"/>
  <c r="F13" i="41" s="1"/>
  <c r="C13" i="41"/>
  <c r="B13" i="41"/>
  <c r="AZ12" i="41"/>
  <c r="M12" i="45" s="1"/>
  <c r="AW12" i="41"/>
  <c r="AU12" i="41"/>
  <c r="AS12" i="41"/>
  <c r="AT12" i="41" s="1"/>
  <c r="AO12" i="41"/>
  <c r="AM12" i="41"/>
  <c r="AK12" i="41"/>
  <c r="AL12" i="41" s="1"/>
  <c r="AG12" i="41"/>
  <c r="AE12" i="41"/>
  <c r="AC12" i="41"/>
  <c r="Y12" i="41"/>
  <c r="W12" i="41"/>
  <c r="U12" i="41"/>
  <c r="O12" i="41"/>
  <c r="M12" i="41"/>
  <c r="N12" i="41" s="1"/>
  <c r="I12" i="41"/>
  <c r="G12" i="41"/>
  <c r="E12" i="41"/>
  <c r="F12" i="41" s="1"/>
  <c r="H12" i="41" s="1"/>
  <c r="C12" i="41"/>
  <c r="B12" i="41"/>
  <c r="AZ11" i="41"/>
  <c r="M11" i="45" s="1"/>
  <c r="AW11" i="41"/>
  <c r="AU11" i="41"/>
  <c r="AS11" i="41"/>
  <c r="AT11" i="41" s="1"/>
  <c r="AO11" i="41"/>
  <c r="AM11" i="41"/>
  <c r="AK11" i="41"/>
  <c r="AG11" i="41"/>
  <c r="AE11" i="41"/>
  <c r="AC11" i="41"/>
  <c r="Y11" i="41"/>
  <c r="W11" i="41"/>
  <c r="U11" i="41"/>
  <c r="V11" i="41" s="1"/>
  <c r="O11" i="41"/>
  <c r="M11" i="41"/>
  <c r="N11" i="41" s="1"/>
  <c r="I11" i="41"/>
  <c r="G11" i="41"/>
  <c r="E11" i="41"/>
  <c r="F11" i="41" s="1"/>
  <c r="C11" i="41"/>
  <c r="B11" i="41"/>
  <c r="AZ10" i="41"/>
  <c r="M10" i="45" s="1"/>
  <c r="AW10" i="41"/>
  <c r="AU10" i="41"/>
  <c r="AS10" i="41"/>
  <c r="AY10" i="41" s="1"/>
  <c r="AO10" i="41"/>
  <c r="AM10" i="41"/>
  <c r="AK10" i="41"/>
  <c r="AL10" i="41" s="1"/>
  <c r="AN10" i="41" s="1"/>
  <c r="AG10" i="41"/>
  <c r="AE10" i="41"/>
  <c r="AC10" i="41"/>
  <c r="AD10" i="41" s="1"/>
  <c r="AF10" i="41" s="1"/>
  <c r="Y10" i="41"/>
  <c r="W10" i="41"/>
  <c r="U10" i="41"/>
  <c r="V10" i="41" s="1"/>
  <c r="O10" i="41"/>
  <c r="M10" i="41"/>
  <c r="I10" i="41"/>
  <c r="G10" i="41"/>
  <c r="E10" i="41"/>
  <c r="F10" i="41" s="1"/>
  <c r="C10" i="41"/>
  <c r="B10" i="41"/>
  <c r="AZ9" i="41"/>
  <c r="M9" i="45" s="1"/>
  <c r="AW9" i="41"/>
  <c r="AU9" i="41"/>
  <c r="AS9" i="41"/>
  <c r="AO9" i="41"/>
  <c r="AM9" i="41"/>
  <c r="AK9" i="41"/>
  <c r="AL9" i="41" s="1"/>
  <c r="AG9" i="41"/>
  <c r="AE9" i="41"/>
  <c r="AC9" i="41"/>
  <c r="AD9" i="41" s="1"/>
  <c r="Y9" i="41"/>
  <c r="W9" i="41"/>
  <c r="U9" i="41"/>
  <c r="O9" i="41"/>
  <c r="M9" i="41"/>
  <c r="I9" i="41"/>
  <c r="G9" i="41"/>
  <c r="E9" i="41"/>
  <c r="F9" i="41" s="1"/>
  <c r="C9" i="41"/>
  <c r="B9" i="41"/>
  <c r="AZ8" i="41"/>
  <c r="M8" i="45" s="1"/>
  <c r="AW8" i="41"/>
  <c r="AU8" i="41"/>
  <c r="AS8" i="41"/>
  <c r="AT8" i="41" s="1"/>
  <c r="AO8" i="41"/>
  <c r="AM8" i="41"/>
  <c r="AK8" i="41"/>
  <c r="AL8" i="41" s="1"/>
  <c r="AG8" i="41"/>
  <c r="AE8" i="41"/>
  <c r="AC8" i="41"/>
  <c r="Y8" i="41"/>
  <c r="W8" i="41"/>
  <c r="U8" i="41"/>
  <c r="O8" i="41"/>
  <c r="M8" i="41"/>
  <c r="N8" i="41" s="1"/>
  <c r="I8" i="41"/>
  <c r="G8" i="41"/>
  <c r="E8" i="41"/>
  <c r="F8" i="41" s="1"/>
  <c r="C8" i="41"/>
  <c r="B8" i="41"/>
  <c r="AV6" i="41"/>
  <c r="AM6" i="41"/>
  <c r="AE6" i="41"/>
  <c r="W6" i="41"/>
  <c r="O6" i="41"/>
  <c r="G6" i="41"/>
  <c r="AV5" i="41"/>
  <c r="AM5" i="41"/>
  <c r="AE5" i="41"/>
  <c r="W5" i="41"/>
  <c r="O5" i="41"/>
  <c r="G5" i="41"/>
  <c r="B3" i="41"/>
  <c r="B2" i="41"/>
  <c r="B55" i="21"/>
  <c r="B56" i="21"/>
  <c r="B55" i="38"/>
  <c r="B56" i="38"/>
  <c r="B55" i="22"/>
  <c r="B56" i="22"/>
  <c r="B55" i="26"/>
  <c r="B56" i="26"/>
  <c r="B55" i="27"/>
  <c r="B56" i="27"/>
  <c r="B55" i="28"/>
  <c r="B56" i="28"/>
  <c r="B55" i="29"/>
  <c r="B56" i="29"/>
  <c r="B55" i="23"/>
  <c r="B56" i="23"/>
  <c r="BA55" i="1"/>
  <c r="F55" i="21" s="1"/>
  <c r="BA56" i="1"/>
  <c r="F56" i="21" s="1"/>
  <c r="BA55" i="23"/>
  <c r="F55" i="45" s="1"/>
  <c r="BA56" i="23"/>
  <c r="F56" i="45" s="1"/>
  <c r="BA55" i="38"/>
  <c r="I55" i="45" s="1"/>
  <c r="BA56" i="38"/>
  <c r="I56" i="45" s="1"/>
  <c r="BA55" i="22"/>
  <c r="I55" i="21" s="1"/>
  <c r="BA56" i="22"/>
  <c r="I56" i="21" s="1"/>
  <c r="BA55" i="26"/>
  <c r="L55" i="21" s="1"/>
  <c r="BA56" i="26"/>
  <c r="L56" i="21" s="1"/>
  <c r="BA55" i="27"/>
  <c r="O55" i="21" s="1"/>
  <c r="BA56" i="27"/>
  <c r="O56" i="21" s="1"/>
  <c r="BA55" i="28"/>
  <c r="R55" i="21" s="1"/>
  <c r="BA56" i="28"/>
  <c r="R56" i="21" s="1"/>
  <c r="BA55" i="29"/>
  <c r="U55" i="21" s="1"/>
  <c r="BA56" i="29"/>
  <c r="U56" i="21" s="1"/>
  <c r="AQ18" i="42" l="1"/>
  <c r="X14" i="41"/>
  <c r="AQ72" i="41"/>
  <c r="S15" i="42"/>
  <c r="AQ16" i="42"/>
  <c r="AI24" i="43"/>
  <c r="AA62" i="41"/>
  <c r="K62" i="42"/>
  <c r="AV15" i="41"/>
  <c r="P9" i="43"/>
  <c r="R9" i="43" s="1"/>
  <c r="H29" i="41"/>
  <c r="AQ14" i="40"/>
  <c r="AY20" i="40"/>
  <c r="X24" i="40"/>
  <c r="Z24" i="40" s="1"/>
  <c r="AA25" i="43"/>
  <c r="AF19" i="40"/>
  <c r="AA62" i="40"/>
  <c r="AA50" i="41"/>
  <c r="AY31" i="40"/>
  <c r="K62" i="40"/>
  <c r="AA19" i="42"/>
  <c r="S27" i="42"/>
  <c r="S72" i="42"/>
  <c r="S10" i="43"/>
  <c r="S13" i="43"/>
  <c r="S14" i="43"/>
  <c r="AA17" i="43"/>
  <c r="AA30" i="43"/>
  <c r="AY62" i="43"/>
  <c r="AH16" i="43"/>
  <c r="AI12" i="41"/>
  <c r="AA29" i="41"/>
  <c r="H9" i="40"/>
  <c r="J9" i="40" s="1"/>
  <c r="K9" i="40" s="1"/>
  <c r="AI11" i="40"/>
  <c r="H13" i="40"/>
  <c r="J13" i="40" s="1"/>
  <c r="K13" i="40" s="1"/>
  <c r="AI14" i="40"/>
  <c r="K72" i="40"/>
  <c r="AY11" i="42"/>
  <c r="AA20" i="42"/>
  <c r="AA24" i="42"/>
  <c r="AY25" i="42"/>
  <c r="AY31" i="42"/>
  <c r="H16" i="43"/>
  <c r="AI17" i="43"/>
  <c r="S25" i="43"/>
  <c r="P26" i="43"/>
  <c r="AY30" i="43"/>
  <c r="AQ50" i="43"/>
  <c r="AA72" i="43"/>
  <c r="AA9" i="41"/>
  <c r="H14" i="41"/>
  <c r="AF15" i="41"/>
  <c r="S17" i="41"/>
  <c r="AQ17" i="41"/>
  <c r="P19" i="41"/>
  <c r="AA19" i="41"/>
  <c r="AQ19" i="41"/>
  <c r="AA22" i="41"/>
  <c r="AI8" i="40"/>
  <c r="H18" i="40"/>
  <c r="AV21" i="40"/>
  <c r="AX21" i="40" s="1"/>
  <c r="AI10" i="42"/>
  <c r="S11" i="42"/>
  <c r="P14" i="42"/>
  <c r="S16" i="42"/>
  <c r="AQ17" i="42"/>
  <c r="P21" i="42"/>
  <c r="R21" i="42" s="1"/>
  <c r="S23" i="42"/>
  <c r="P25" i="42"/>
  <c r="R25" i="42" s="1"/>
  <c r="AV26" i="42"/>
  <c r="AX26" i="42" s="1"/>
  <c r="AI28" i="42"/>
  <c r="X29" i="42"/>
  <c r="AV9" i="43"/>
  <c r="AX9" i="43" s="1"/>
  <c r="AA12" i="43"/>
  <c r="AV13" i="43"/>
  <c r="AI20" i="43"/>
  <c r="AI21" i="43"/>
  <c r="AN27" i="43"/>
  <c r="S30" i="43"/>
  <c r="AF21" i="42"/>
  <c r="AH21" i="42" s="1"/>
  <c r="AQ9" i="41"/>
  <c r="S14" i="40"/>
  <c r="S19" i="40"/>
  <c r="AQ20" i="40"/>
  <c r="AA24" i="40"/>
  <c r="X27" i="40"/>
  <c r="AA30" i="40"/>
  <c r="AY30" i="40"/>
  <c r="AQ62" i="40"/>
  <c r="X9" i="42"/>
  <c r="AA11" i="42"/>
  <c r="S13" i="42"/>
  <c r="AV14" i="42"/>
  <c r="AX14" i="42" s="1"/>
  <c r="AY21" i="42"/>
  <c r="AQ25" i="42"/>
  <c r="AQ28" i="42"/>
  <c r="AQ50" i="42"/>
  <c r="K72" i="42"/>
  <c r="S19" i="43"/>
  <c r="AQ19" i="43"/>
  <c r="S23" i="43"/>
  <c r="AQ23" i="43"/>
  <c r="AI29" i="43"/>
  <c r="V31" i="43"/>
  <c r="X31" i="43" s="1"/>
  <c r="AQ62" i="43"/>
  <c r="AQ75" i="54"/>
  <c r="N19" i="40"/>
  <c r="P19" i="40" s="1"/>
  <c r="AY24" i="40"/>
  <c r="P25" i="40"/>
  <c r="R25" i="40" s="1"/>
  <c r="X26" i="40"/>
  <c r="Z26" i="40" s="1"/>
  <c r="AY27" i="40"/>
  <c r="AA29" i="40"/>
  <c r="AQ31" i="40"/>
  <c r="R44" i="45"/>
  <c r="AA9" i="42"/>
  <c r="AY9" i="42"/>
  <c r="AQ13" i="42"/>
  <c r="AN15" i="42"/>
  <c r="AY16" i="42"/>
  <c r="AF17" i="42"/>
  <c r="AH17" i="42" s="1"/>
  <c r="X31" i="42"/>
  <c r="Z31" i="42" s="1"/>
  <c r="AA72" i="42"/>
  <c r="S18" i="43"/>
  <c r="AQ18" i="43"/>
  <c r="AL19" i="43"/>
  <c r="AN19" i="43" s="1"/>
  <c r="AP19" i="43" s="1"/>
  <c r="AL23" i="43"/>
  <c r="AN23" i="43" s="1"/>
  <c r="AP23" i="43" s="1"/>
  <c r="AI28" i="43"/>
  <c r="AA22" i="42"/>
  <c r="BA48" i="42"/>
  <c r="X48" i="45" s="1"/>
  <c r="AA8" i="43"/>
  <c r="AY9" i="43"/>
  <c r="AQ22" i="43"/>
  <c r="AY50" i="43"/>
  <c r="BA49" i="43"/>
  <c r="AA49" i="45" s="1"/>
  <c r="AA26" i="41"/>
  <c r="K72" i="41"/>
  <c r="K62" i="41"/>
  <c r="S72" i="41"/>
  <c r="AY9" i="40"/>
  <c r="S11" i="40"/>
  <c r="AQ13" i="40"/>
  <c r="AA16" i="40"/>
  <c r="AQ28" i="40"/>
  <c r="S72" i="40"/>
  <c r="AQ8" i="42"/>
  <c r="S17" i="42"/>
  <c r="V22" i="42"/>
  <c r="X22" i="42" s="1"/>
  <c r="AI23" i="42"/>
  <c r="S24" i="42"/>
  <c r="AA27" i="42"/>
  <c r="AQ29" i="42"/>
  <c r="S62" i="42"/>
  <c r="AA13" i="43"/>
  <c r="X18" i="43"/>
  <c r="S21" i="43"/>
  <c r="S22" i="43"/>
  <c r="AL22" i="43"/>
  <c r="AN22" i="43" s="1"/>
  <c r="AY27" i="43"/>
  <c r="S28" i="43"/>
  <c r="AA29" i="43"/>
  <c r="BA61" i="43"/>
  <c r="AA61" i="45" s="1"/>
  <c r="AL21" i="41"/>
  <c r="P25" i="41"/>
  <c r="R25" i="41" s="1"/>
  <c r="AI29" i="41"/>
  <c r="AY11" i="41"/>
  <c r="P15" i="41"/>
  <c r="R15" i="41" s="1"/>
  <c r="AA17" i="41"/>
  <c r="AV17" i="41"/>
  <c r="AX17" i="41" s="1"/>
  <c r="AQ23" i="41"/>
  <c r="AI72" i="41"/>
  <c r="AA26" i="40"/>
  <c r="AA31" i="40"/>
  <c r="BA49" i="40"/>
  <c r="R49" i="45" s="1"/>
  <c r="AA13" i="42"/>
  <c r="AY13" i="42"/>
  <c r="AI16" i="42"/>
  <c r="H19" i="42"/>
  <c r="J19" i="42" s="1"/>
  <c r="K19" i="42" s="1"/>
  <c r="X24" i="42"/>
  <c r="K50" i="42"/>
  <c r="AQ29" i="41"/>
  <c r="S62" i="41"/>
  <c r="AA72" i="41"/>
  <c r="X10" i="41"/>
  <c r="AI11" i="41"/>
  <c r="AY13" i="41"/>
  <c r="AN18" i="41"/>
  <c r="AA20" i="41"/>
  <c r="AY21" i="41"/>
  <c r="AI22" i="41"/>
  <c r="AA24" i="41"/>
  <c r="AV25" i="41"/>
  <c r="AX25" i="41" s="1"/>
  <c r="S27" i="41"/>
  <c r="AA30" i="41"/>
  <c r="AQ10" i="40"/>
  <c r="AQ14" i="42"/>
  <c r="S28" i="42"/>
  <c r="S9" i="43"/>
  <c r="AA21" i="43"/>
  <c r="AA22" i="43"/>
  <c r="AY23" i="43"/>
  <c r="AQ28" i="43"/>
  <c r="K50" i="43"/>
  <c r="AQ72" i="43"/>
  <c r="AD12" i="41"/>
  <c r="AF12" i="41" s="1"/>
  <c r="AA12" i="41"/>
  <c r="AQ16" i="41"/>
  <c r="AY24" i="41"/>
  <c r="X27" i="41"/>
  <c r="Z27" i="41" s="1"/>
  <c r="AQ31" i="41"/>
  <c r="S12" i="40"/>
  <c r="AA13" i="40"/>
  <c r="AQ15" i="40"/>
  <c r="AA18" i="40"/>
  <c r="AY19" i="40"/>
  <c r="S23" i="40"/>
  <c r="S24" i="40"/>
  <c r="AI26" i="40"/>
  <c r="AV28" i="40"/>
  <c r="AI29" i="40"/>
  <c r="S62" i="40"/>
  <c r="AQ9" i="42"/>
  <c r="AN11" i="42"/>
  <c r="AI15" i="42"/>
  <c r="X20" i="42"/>
  <c r="Z20" i="42" s="1"/>
  <c r="H22" i="42"/>
  <c r="X26" i="42"/>
  <c r="Z26" i="42" s="1"/>
  <c r="N28" i="42"/>
  <c r="P28" i="42" s="1"/>
  <c r="AQ31" i="42"/>
  <c r="X44" i="45"/>
  <c r="AA50" i="42"/>
  <c r="AI10" i="43"/>
  <c r="AQ16" i="43"/>
  <c r="V21" i="43"/>
  <c r="X21" i="43" s="1"/>
  <c r="Z21" i="43" s="1"/>
  <c r="H29" i="43"/>
  <c r="BA44" i="43"/>
  <c r="AA62" i="43"/>
  <c r="AY72" i="43"/>
  <c r="AT10" i="43"/>
  <c r="AV10" i="43" s="1"/>
  <c r="AX10" i="43" s="1"/>
  <c r="AY10" i="43"/>
  <c r="AQ12" i="41"/>
  <c r="AA25" i="41"/>
  <c r="AN22" i="40"/>
  <c r="AP22" i="40" s="1"/>
  <c r="AQ27" i="40"/>
  <c r="AL27" i="40"/>
  <c r="P24" i="41"/>
  <c r="R24" i="41" s="1"/>
  <c r="AN18" i="40"/>
  <c r="AP18" i="40" s="1"/>
  <c r="H22" i="41"/>
  <c r="J22" i="41" s="1"/>
  <c r="K22" i="41" s="1"/>
  <c r="AY17" i="41"/>
  <c r="AV30" i="41"/>
  <c r="AX30" i="41" s="1"/>
  <c r="AV23" i="40"/>
  <c r="AX23" i="40" s="1"/>
  <c r="AA62" i="42"/>
  <c r="AF13" i="41"/>
  <c r="AH13" i="41" s="1"/>
  <c r="AQ16" i="40"/>
  <c r="AL16" i="40"/>
  <c r="AN17" i="42"/>
  <c r="AP17" i="42"/>
  <c r="AV28" i="41"/>
  <c r="AX28" i="41" s="1"/>
  <c r="AQ24" i="42"/>
  <c r="AL24" i="42"/>
  <c r="AY19" i="42"/>
  <c r="AT19" i="42"/>
  <c r="AV19" i="42" s="1"/>
  <c r="S13" i="41"/>
  <c r="N13" i="41"/>
  <c r="AY25" i="41"/>
  <c r="S28" i="41"/>
  <c r="P28" i="41"/>
  <c r="X31" i="40"/>
  <c r="Z31" i="40" s="1"/>
  <c r="X12" i="43"/>
  <c r="Z12" i="43" s="1"/>
  <c r="AN14" i="43"/>
  <c r="AP14" i="43" s="1"/>
  <c r="R11" i="41"/>
  <c r="AI23" i="41"/>
  <c r="AD23" i="41"/>
  <c r="AA22" i="40"/>
  <c r="V22" i="40"/>
  <c r="X22" i="40" s="1"/>
  <c r="P30" i="40"/>
  <c r="R30" i="40" s="1"/>
  <c r="AI30" i="42"/>
  <c r="AD30" i="42"/>
  <c r="AL22" i="41"/>
  <c r="AN22" i="41" s="1"/>
  <c r="AQ22" i="41"/>
  <c r="P11" i="41"/>
  <c r="AN14" i="41"/>
  <c r="AP14" i="41" s="1"/>
  <c r="AI8" i="41"/>
  <c r="AI17" i="41"/>
  <c r="AD17" i="41"/>
  <c r="AA50" i="40"/>
  <c r="AN27" i="42"/>
  <c r="AP27" i="42" s="1"/>
  <c r="AN10" i="43"/>
  <c r="AP10" i="43"/>
  <c r="AG56" i="45"/>
  <c r="AA10" i="40"/>
  <c r="AI21" i="40"/>
  <c r="AA23" i="40"/>
  <c r="AQ25" i="40"/>
  <c r="H12" i="42"/>
  <c r="AQ12" i="42"/>
  <c r="AA14" i="42"/>
  <c r="AY8" i="43"/>
  <c r="AI13" i="43"/>
  <c r="AI25" i="43"/>
  <c r="AI26" i="43"/>
  <c r="BA58" i="43"/>
  <c r="BA66" i="43"/>
  <c r="AA66" i="45" s="1"/>
  <c r="AG55" i="45"/>
  <c r="S9" i="41"/>
  <c r="AY9" i="41"/>
  <c r="AT13" i="41"/>
  <c r="AT19" i="41"/>
  <c r="BA19" i="41" s="1"/>
  <c r="O19" i="45" s="1"/>
  <c r="AY20" i="41"/>
  <c r="AT21" i="41"/>
  <c r="AI24" i="41"/>
  <c r="AY27" i="41"/>
  <c r="AI50" i="41"/>
  <c r="AZ32" i="40"/>
  <c r="P8" i="45"/>
  <c r="P32" i="45" s="1"/>
  <c r="AA9" i="40"/>
  <c r="AI12" i="40"/>
  <c r="S17" i="40"/>
  <c r="AD21" i="40"/>
  <c r="S25" i="40"/>
  <c r="AI30" i="40"/>
  <c r="AZ32" i="42"/>
  <c r="V8" i="45"/>
  <c r="V32" i="45" s="1"/>
  <c r="AQ22" i="42"/>
  <c r="N23" i="42"/>
  <c r="P23" i="42" s="1"/>
  <c r="AY23" i="42"/>
  <c r="AI29" i="42"/>
  <c r="AV28" i="43"/>
  <c r="AX28" i="43" s="1"/>
  <c r="S31" i="43"/>
  <c r="AA58" i="45"/>
  <c r="AA27" i="41"/>
  <c r="AQ8" i="41"/>
  <c r="AA10" i="41"/>
  <c r="S15" i="41"/>
  <c r="AN16" i="41"/>
  <c r="AP16" i="41" s="1"/>
  <c r="X20" i="41"/>
  <c r="Z20" i="41" s="1"/>
  <c r="AY28" i="41"/>
  <c r="AQ50" i="41"/>
  <c r="AY62" i="41"/>
  <c r="BA66" i="41"/>
  <c r="O66" i="45" s="1"/>
  <c r="AY72" i="41"/>
  <c r="AF8" i="40"/>
  <c r="AH8" i="40" s="1"/>
  <c r="AI10" i="40"/>
  <c r="AI13" i="40"/>
  <c r="P17" i="40"/>
  <c r="AQ18" i="40"/>
  <c r="AL28" i="40"/>
  <c r="AN28" i="40" s="1"/>
  <c r="AP28" i="40" s="1"/>
  <c r="AD30" i="40"/>
  <c r="AF30" i="40" s="1"/>
  <c r="K50" i="40"/>
  <c r="AQ10" i="42"/>
  <c r="AQ11" i="42"/>
  <c r="S12" i="42"/>
  <c r="AY12" i="42"/>
  <c r="X13" i="42"/>
  <c r="Z13" i="42" s="1"/>
  <c r="AI14" i="42"/>
  <c r="AY17" i="42"/>
  <c r="S21" i="42"/>
  <c r="AQ21" i="42"/>
  <c r="AT23" i="42"/>
  <c r="AV23" i="42" s="1"/>
  <c r="AQ27" i="42"/>
  <c r="S50" i="42"/>
  <c r="V8" i="43"/>
  <c r="X8" i="43" s="1"/>
  <c r="X9" i="43"/>
  <c r="Z9" i="43" s="1"/>
  <c r="AN15" i="43"/>
  <c r="AP15" i="43" s="1"/>
  <c r="AN16" i="43"/>
  <c r="AP16" i="43" s="1"/>
  <c r="N18" i="43"/>
  <c r="AP31" i="43"/>
  <c r="BA71" i="43"/>
  <c r="AA71" i="45" s="1"/>
  <c r="Y32" i="45"/>
  <c r="AI12" i="43"/>
  <c r="AQ14" i="43"/>
  <c r="AQ20" i="43"/>
  <c r="N21" i="43"/>
  <c r="AD28" i="43"/>
  <c r="AA15" i="41"/>
  <c r="AY15" i="41"/>
  <c r="S16" i="41"/>
  <c r="N17" i="41"/>
  <c r="P17" i="41" s="1"/>
  <c r="V29" i="41"/>
  <c r="S30" i="41"/>
  <c r="AL31" i="41"/>
  <c r="AN31" i="41" s="1"/>
  <c r="BA61" i="41"/>
  <c r="O61" i="45" s="1"/>
  <c r="BA71" i="41"/>
  <c r="O71" i="45" s="1"/>
  <c r="AI9" i="40"/>
  <c r="AQ12" i="40"/>
  <c r="AL20" i="40"/>
  <c r="AI22" i="40"/>
  <c r="AI23" i="40"/>
  <c r="AY25" i="40"/>
  <c r="S27" i="40"/>
  <c r="AI62" i="40"/>
  <c r="AI72" i="40"/>
  <c r="AI9" i="42"/>
  <c r="AA12" i="42"/>
  <c r="AY20" i="42"/>
  <c r="S25" i="42"/>
  <c r="S26" i="42"/>
  <c r="AL29" i="42"/>
  <c r="AI50" i="42"/>
  <c r="AI11" i="43"/>
  <c r="H12" i="43"/>
  <c r="J12" i="43" s="1"/>
  <c r="K12" i="43" s="1"/>
  <c r="AY15" i="43"/>
  <c r="AY21" i="43"/>
  <c r="AQ24" i="43"/>
  <c r="N25" i="43"/>
  <c r="P25" i="43" s="1"/>
  <c r="AI30" i="43"/>
  <c r="AY31" i="43"/>
  <c r="AA44" i="45"/>
  <c r="S8" i="41"/>
  <c r="AY8" i="41"/>
  <c r="AA14" i="41"/>
  <c r="AA16" i="41"/>
  <c r="AL17" i="41"/>
  <c r="AN17" i="41" s="1"/>
  <c r="AI19" i="41"/>
  <c r="AQ25" i="41"/>
  <c r="AD28" i="41"/>
  <c r="AF28" i="41" s="1"/>
  <c r="R30" i="41"/>
  <c r="BA47" i="41"/>
  <c r="O47" i="45" s="1"/>
  <c r="AQ11" i="40"/>
  <c r="N12" i="40"/>
  <c r="AL13" i="40"/>
  <c r="V16" i="40"/>
  <c r="X16" i="40" s="1"/>
  <c r="AY17" i="40"/>
  <c r="AT19" i="40"/>
  <c r="AF23" i="40"/>
  <c r="AH23" i="40" s="1"/>
  <c r="AV25" i="40"/>
  <c r="AX25" i="40" s="1"/>
  <c r="AT27" i="40"/>
  <c r="AV27" i="40" s="1"/>
  <c r="AX27" i="40" s="1"/>
  <c r="S28" i="40"/>
  <c r="AQ29" i="40"/>
  <c r="AI50" i="40"/>
  <c r="AQ72" i="40"/>
  <c r="AI8" i="42"/>
  <c r="AQ15" i="42"/>
  <c r="AA23" i="42"/>
  <c r="AI62" i="42"/>
  <c r="AI72" i="42"/>
  <c r="AQ12" i="43"/>
  <c r="AA20" i="43"/>
  <c r="AV21" i="43"/>
  <c r="AX21" i="43" s="1"/>
  <c r="AY25" i="43"/>
  <c r="O58" i="45"/>
  <c r="AA8" i="41"/>
  <c r="AQ11" i="41"/>
  <c r="AI13" i="41"/>
  <c r="AI15" i="41"/>
  <c r="AX15" i="41"/>
  <c r="V16" i="41"/>
  <c r="X16" i="41" s="1"/>
  <c r="S19" i="41"/>
  <c r="AF20" i="41"/>
  <c r="AH20" i="41" s="1"/>
  <c r="S24" i="41"/>
  <c r="AQ27" i="41"/>
  <c r="AY30" i="41"/>
  <c r="S31" i="41"/>
  <c r="S8" i="40"/>
  <c r="AQ8" i="40"/>
  <c r="AQ9" i="40"/>
  <c r="AY12" i="40"/>
  <c r="S15" i="40"/>
  <c r="AY15" i="40"/>
  <c r="V18" i="40"/>
  <c r="X18" i="40" s="1"/>
  <c r="AA19" i="40"/>
  <c r="S20" i="40"/>
  <c r="AQ21" i="40"/>
  <c r="AI25" i="40"/>
  <c r="AA27" i="40"/>
  <c r="AQ50" i="40"/>
  <c r="BA58" i="40"/>
  <c r="AY62" i="40"/>
  <c r="BA66" i="40"/>
  <c r="R66" i="45" s="1"/>
  <c r="AY72" i="40"/>
  <c r="AI13" i="42"/>
  <c r="AT16" i="42"/>
  <c r="AI18" i="42"/>
  <c r="AI19" i="42"/>
  <c r="AY24" i="42"/>
  <c r="AY26" i="42"/>
  <c r="AY27" i="42"/>
  <c r="AT28" i="42"/>
  <c r="AL31" i="42"/>
  <c r="BA44" i="42"/>
  <c r="AY50" i="42"/>
  <c r="AQ72" i="42"/>
  <c r="M32" i="45"/>
  <c r="AF9" i="41"/>
  <c r="AH9" i="41" s="1"/>
  <c r="AH15" i="41"/>
  <c r="AY16" i="41"/>
  <c r="AQ18" i="41"/>
  <c r="R19" i="41"/>
  <c r="X23" i="41"/>
  <c r="Z23" i="41" s="1"/>
  <c r="AN27" i="41"/>
  <c r="AP27" i="41" s="1"/>
  <c r="N8" i="40"/>
  <c r="P8" i="40" s="1"/>
  <c r="AL9" i="40"/>
  <c r="AT12" i="40"/>
  <c r="S13" i="40"/>
  <c r="AA15" i="40"/>
  <c r="AI17" i="40"/>
  <c r="S21" i="40"/>
  <c r="AD25" i="40"/>
  <c r="AY28" i="40"/>
  <c r="V29" i="40"/>
  <c r="X29" i="40" s="1"/>
  <c r="Z29" i="40" s="1"/>
  <c r="S30" i="40"/>
  <c r="AL31" i="40"/>
  <c r="AN31" i="40" s="1"/>
  <c r="BA44" i="40"/>
  <c r="R58" i="45"/>
  <c r="S9" i="42"/>
  <c r="S10" i="42"/>
  <c r="AY10" i="42"/>
  <c r="AA16" i="42"/>
  <c r="N17" i="42"/>
  <c r="P17" i="42" s="1"/>
  <c r="AI21" i="42"/>
  <c r="S30" i="42"/>
  <c r="BA58" i="42"/>
  <c r="AY62" i="42"/>
  <c r="BA66" i="42"/>
  <c r="X66" i="45" s="1"/>
  <c r="AY72" i="42"/>
  <c r="AI8" i="43"/>
  <c r="AQ9" i="43"/>
  <c r="AA14" i="43"/>
  <c r="AY14" i="43"/>
  <c r="AA18" i="43"/>
  <c r="AY18" i="43"/>
  <c r="AY19" i="43"/>
  <c r="V24" i="43"/>
  <c r="X24" i="43" s="1"/>
  <c r="Z24" i="43" s="1"/>
  <c r="V25" i="43"/>
  <c r="X25" i="43" s="1"/>
  <c r="Z25" i="43" s="1"/>
  <c r="S26" i="43"/>
  <c r="AQ27" i="43"/>
  <c r="AF30" i="43"/>
  <c r="AH30" i="43" s="1"/>
  <c r="S50" i="43"/>
  <c r="K72" i="43"/>
  <c r="AI9" i="41"/>
  <c r="AQ10" i="41"/>
  <c r="AI14" i="41"/>
  <c r="AA23" i="41"/>
  <c r="AV24" i="41"/>
  <c r="AX24" i="41" s="1"/>
  <c r="AY26" i="41"/>
  <c r="AY31" i="41"/>
  <c r="O44" i="45"/>
  <c r="AY8" i="40"/>
  <c r="AY11" i="40"/>
  <c r="AA12" i="40"/>
  <c r="AY14" i="40"/>
  <c r="AI19" i="40"/>
  <c r="AQ22" i="40"/>
  <c r="BA61" i="40"/>
  <c r="R61" i="45" s="1"/>
  <c r="BA71" i="40"/>
  <c r="R71" i="45" s="1"/>
  <c r="S31" i="42"/>
  <c r="X58" i="45"/>
  <c r="AQ10" i="43"/>
  <c r="AY13" i="43"/>
  <c r="AY22" i="43"/>
  <c r="S27" i="43"/>
  <c r="AQ29" i="43"/>
  <c r="BA48" i="43"/>
  <c r="AA48" i="45" s="1"/>
  <c r="S62" i="43"/>
  <c r="K62" i="43"/>
  <c r="BA62" i="43" s="1"/>
  <c r="S72" i="43"/>
  <c r="AI28" i="40"/>
  <c r="S31" i="40"/>
  <c r="BA47" i="40"/>
  <c r="R47" i="45" s="1"/>
  <c r="AA10" i="42"/>
  <c r="AI11" i="42"/>
  <c r="AI12" i="42"/>
  <c r="AA15" i="42"/>
  <c r="H18" i="42"/>
  <c r="J18" i="42" s="1"/>
  <c r="K18" i="42" s="1"/>
  <c r="AQ20" i="42"/>
  <c r="AI25" i="42"/>
  <c r="AI26" i="42"/>
  <c r="AA30" i="42"/>
  <c r="AY30" i="42"/>
  <c r="AA31" i="42"/>
  <c r="BA61" i="42"/>
  <c r="X61" i="45" s="1"/>
  <c r="AQ11" i="43"/>
  <c r="AI16" i="43"/>
  <c r="AI19" i="43"/>
  <c r="AX25" i="43"/>
  <c r="AY26" i="43"/>
  <c r="AA27" i="43"/>
  <c r="AP27" i="43"/>
  <c r="AL29" i="43"/>
  <c r="AI50" i="43"/>
  <c r="AA31" i="41"/>
  <c r="AA11" i="40"/>
  <c r="AY13" i="40"/>
  <c r="AH19" i="40"/>
  <c r="AA20" i="40"/>
  <c r="AQ24" i="40"/>
  <c r="S10" i="41"/>
  <c r="AN12" i="41"/>
  <c r="AP12" i="41" s="1"/>
  <c r="AQ13" i="41"/>
  <c r="AQ14" i="41"/>
  <c r="P18" i="41"/>
  <c r="R18" i="41" s="1"/>
  <c r="AV18" i="41"/>
  <c r="AX18" i="41" s="1"/>
  <c r="X24" i="41"/>
  <c r="Z24" i="41" s="1"/>
  <c r="AQ28" i="41"/>
  <c r="AI30" i="41"/>
  <c r="X31" i="41"/>
  <c r="Z31" i="41" s="1"/>
  <c r="K50" i="41"/>
  <c r="AA8" i="40"/>
  <c r="S10" i="40"/>
  <c r="AY10" i="40"/>
  <c r="AA14" i="40"/>
  <c r="AI15" i="40"/>
  <c r="AF17" i="40"/>
  <c r="AH17" i="40" s="1"/>
  <c r="AY21" i="40"/>
  <c r="AY23" i="40"/>
  <c r="AL24" i="40"/>
  <c r="AF26" i="40"/>
  <c r="S8" i="42"/>
  <c r="AY8" i="42"/>
  <c r="S14" i="42"/>
  <c r="AY14" i="42"/>
  <c r="AY15" i="42"/>
  <c r="AN18" i="42"/>
  <c r="AL20" i="42"/>
  <c r="AI22" i="42"/>
  <c r="AD25" i="42"/>
  <c r="AF25" i="42" s="1"/>
  <c r="AD26" i="42"/>
  <c r="AF28" i="42"/>
  <c r="AH28" i="42" s="1"/>
  <c r="AA29" i="42"/>
  <c r="BA49" i="42"/>
  <c r="X49" i="45" s="1"/>
  <c r="P10" i="43"/>
  <c r="R10" i="43" s="1"/>
  <c r="AY11" i="43"/>
  <c r="AI15" i="43"/>
  <c r="AI23" i="43"/>
  <c r="V27" i="43"/>
  <c r="X27" i="43" s="1"/>
  <c r="AY28" i="43"/>
  <c r="AQ31" i="43"/>
  <c r="AI62" i="43"/>
  <c r="AI72" i="43"/>
  <c r="AY74" i="54"/>
  <c r="AY75" i="54" s="1"/>
  <c r="W55" i="21"/>
  <c r="BA65" i="54"/>
  <c r="AD65" i="45" s="1"/>
  <c r="K67" i="54"/>
  <c r="AA75" i="53"/>
  <c r="L65" i="53"/>
  <c r="S65" i="53" s="1"/>
  <c r="BA63" i="53"/>
  <c r="K73" i="53"/>
  <c r="D74" i="53"/>
  <c r="K74" i="53" s="1"/>
  <c r="AY75" i="53"/>
  <c r="BA65" i="51"/>
  <c r="L65" i="45" s="1"/>
  <c r="L67" i="45" s="1"/>
  <c r="K67" i="51"/>
  <c r="AY75" i="51"/>
  <c r="H9" i="43"/>
  <c r="F32" i="43"/>
  <c r="H8" i="43"/>
  <c r="AQ8" i="43"/>
  <c r="AL8" i="43"/>
  <c r="AA10" i="43"/>
  <c r="V10" i="43"/>
  <c r="H11" i="43"/>
  <c r="AA11" i="43"/>
  <c r="V11" i="43"/>
  <c r="AN11" i="43"/>
  <c r="AP11" i="43" s="1"/>
  <c r="AA19" i="43"/>
  <c r="V19" i="43"/>
  <c r="AF19" i="43"/>
  <c r="AH19" i="43" s="1"/>
  <c r="N8" i="43"/>
  <c r="AT8" i="43"/>
  <c r="AA9" i="43"/>
  <c r="AD10" i="43"/>
  <c r="R13" i="43"/>
  <c r="AX13" i="43"/>
  <c r="AH15" i="43"/>
  <c r="AA16" i="43"/>
  <c r="V16" i="43"/>
  <c r="P19" i="43"/>
  <c r="R19" i="43" s="1"/>
  <c r="S20" i="43"/>
  <c r="N20" i="43"/>
  <c r="X20" i="43"/>
  <c r="Z20" i="43" s="1"/>
  <c r="AA23" i="43"/>
  <c r="V23" i="43"/>
  <c r="AF23" i="43"/>
  <c r="AH23" i="43" s="1"/>
  <c r="AI9" i="43"/>
  <c r="AD9" i="43"/>
  <c r="H10" i="43"/>
  <c r="J10" i="43" s="1"/>
  <c r="H13" i="43"/>
  <c r="J13" i="43"/>
  <c r="X13" i="43"/>
  <c r="Z13" i="43" s="1"/>
  <c r="AQ13" i="43"/>
  <c r="AL13" i="43"/>
  <c r="H15" i="43"/>
  <c r="AA15" i="43"/>
  <c r="V15" i="43"/>
  <c r="AQ15" i="43"/>
  <c r="J16" i="43"/>
  <c r="K16" i="43" s="1"/>
  <c r="S16" i="43"/>
  <c r="N16" i="43"/>
  <c r="H18" i="43"/>
  <c r="H20" i="43"/>
  <c r="J20" i="43" s="1"/>
  <c r="K20" i="43" s="1"/>
  <c r="H21" i="43"/>
  <c r="P23" i="43"/>
  <c r="R23" i="43" s="1"/>
  <c r="S24" i="43"/>
  <c r="N24" i="43"/>
  <c r="AY29" i="43"/>
  <c r="AT29" i="43"/>
  <c r="AH8" i="43"/>
  <c r="AL9" i="43"/>
  <c r="AH11" i="43"/>
  <c r="S12" i="43"/>
  <c r="N12" i="43"/>
  <c r="AF12" i="43"/>
  <c r="AH12" i="43" s="1"/>
  <c r="AY12" i="43"/>
  <c r="AT12" i="43"/>
  <c r="H14" i="43"/>
  <c r="J14" i="43" s="1"/>
  <c r="P14" i="43"/>
  <c r="R14" i="43" s="1"/>
  <c r="AI14" i="43"/>
  <c r="AD14" i="43"/>
  <c r="AV14" i="43"/>
  <c r="AX14" i="43" s="1"/>
  <c r="AF17" i="43"/>
  <c r="AH17" i="43" s="1"/>
  <c r="H24" i="43"/>
  <c r="H25" i="43"/>
  <c r="AY16" i="43"/>
  <c r="AT16" i="43"/>
  <c r="S17" i="43"/>
  <c r="AQ17" i="43"/>
  <c r="AL17" i="43"/>
  <c r="AY17" i="43"/>
  <c r="AY20" i="43"/>
  <c r="AT20" i="43"/>
  <c r="AQ21" i="43"/>
  <c r="AL21" i="43"/>
  <c r="AY24" i="43"/>
  <c r="AT24" i="43"/>
  <c r="AQ25" i="43"/>
  <c r="AL25" i="43"/>
  <c r="N11" i="43"/>
  <c r="AT11" i="43"/>
  <c r="AL12" i="43"/>
  <c r="AD13" i="43"/>
  <c r="V14" i="43"/>
  <c r="N15" i="43"/>
  <c r="AT15" i="43"/>
  <c r="N17" i="43"/>
  <c r="AT17" i="43"/>
  <c r="Z18" i="43"/>
  <c r="AP18" i="43"/>
  <c r="H22" i="43"/>
  <c r="J22" i="43" s="1"/>
  <c r="H26" i="43"/>
  <c r="J26" i="43" s="1"/>
  <c r="K26" i="43" s="1"/>
  <c r="AQ26" i="43"/>
  <c r="AL26" i="43"/>
  <c r="AV26" i="43"/>
  <c r="AX26" i="43" s="1"/>
  <c r="AQ30" i="43"/>
  <c r="AL30" i="43"/>
  <c r="BA30" i="43" s="1"/>
  <c r="AA30" i="45" s="1"/>
  <c r="AV30" i="43"/>
  <c r="AX30" i="43" s="1"/>
  <c r="AZ32" i="43"/>
  <c r="H17" i="43"/>
  <c r="X17" i="43"/>
  <c r="Z17" i="43" s="1"/>
  <c r="AI18" i="43"/>
  <c r="AD18" i="43"/>
  <c r="AV19" i="43"/>
  <c r="AX19" i="43" s="1"/>
  <c r="AN20" i="43"/>
  <c r="AP20" i="43" s="1"/>
  <c r="AF21" i="43"/>
  <c r="AH21" i="43" s="1"/>
  <c r="Z22" i="43"/>
  <c r="AI22" i="43"/>
  <c r="AD22" i="43"/>
  <c r="AV23" i="43"/>
  <c r="AX23" i="43" s="1"/>
  <c r="AN24" i="43"/>
  <c r="AP24" i="43" s="1"/>
  <c r="AF25" i="43"/>
  <c r="AH25" i="43" s="1"/>
  <c r="R26" i="43"/>
  <c r="AF26" i="43"/>
  <c r="AH26" i="43" s="1"/>
  <c r="AV18" i="43"/>
  <c r="AX18" i="43" s="1"/>
  <c r="H19" i="43"/>
  <c r="AF20" i="43"/>
  <c r="AH20" i="43" s="1"/>
  <c r="P22" i="43"/>
  <c r="R22" i="43" s="1"/>
  <c r="AV22" i="43"/>
  <c r="AX22" i="43" s="1"/>
  <c r="H23" i="43"/>
  <c r="AF24" i="43"/>
  <c r="AH24" i="43" s="1"/>
  <c r="H27" i="43"/>
  <c r="J27" i="43" s="1"/>
  <c r="P27" i="43"/>
  <c r="R27" i="43" s="1"/>
  <c r="H28" i="43"/>
  <c r="J28" i="43" s="1"/>
  <c r="H31" i="43"/>
  <c r="J31" i="43" s="1"/>
  <c r="P31" i="43"/>
  <c r="R31" i="43" s="1"/>
  <c r="BA60" i="43"/>
  <c r="AA60" i="45" s="1"/>
  <c r="AA26" i="43"/>
  <c r="Z27" i="43"/>
  <c r="AI27" i="43"/>
  <c r="AD27" i="43"/>
  <c r="AV27" i="43"/>
  <c r="AX27" i="43" s="1"/>
  <c r="R28" i="43"/>
  <c r="AA28" i="43"/>
  <c r="V28" i="43"/>
  <c r="AN28" i="43"/>
  <c r="AP28" i="43" s="1"/>
  <c r="Z29" i="43"/>
  <c r="R30" i="43"/>
  <c r="AI31" i="43"/>
  <c r="AD31" i="43"/>
  <c r="AV31" i="43"/>
  <c r="AX31" i="43" s="1"/>
  <c r="BA47" i="43"/>
  <c r="AA47" i="45" s="1"/>
  <c r="X26" i="43"/>
  <c r="Z26" i="43" s="1"/>
  <c r="S29" i="43"/>
  <c r="N29" i="43"/>
  <c r="AF29" i="43"/>
  <c r="AH29" i="43" s="1"/>
  <c r="H30" i="43"/>
  <c r="X30" i="43"/>
  <c r="Z30" i="43" s="1"/>
  <c r="BA46" i="43"/>
  <c r="AA46" i="45" s="1"/>
  <c r="BA70" i="43"/>
  <c r="AA70" i="45" s="1"/>
  <c r="AA72" i="45" s="1"/>
  <c r="J29" i="43"/>
  <c r="K29" i="43" s="1"/>
  <c r="H9" i="42"/>
  <c r="H13" i="42"/>
  <c r="J13" i="42" s="1"/>
  <c r="K13" i="42" s="1"/>
  <c r="X14" i="42"/>
  <c r="Z14" i="42" s="1"/>
  <c r="P15" i="42"/>
  <c r="R15" i="42" s="1"/>
  <c r="H16" i="42"/>
  <c r="J16" i="42" s="1"/>
  <c r="F32" i="42"/>
  <c r="H8" i="42"/>
  <c r="AA8" i="42"/>
  <c r="V8" i="42"/>
  <c r="AF8" i="42"/>
  <c r="AN8" i="42"/>
  <c r="AP8" i="42" s="1"/>
  <c r="AF9" i="42"/>
  <c r="AH9" i="42" s="1"/>
  <c r="X10" i="42"/>
  <c r="Z10" i="42" s="1"/>
  <c r="P11" i="42"/>
  <c r="R11" i="42" s="1"/>
  <c r="J12" i="42"/>
  <c r="AF13" i="42"/>
  <c r="AH13" i="42" s="1"/>
  <c r="H14" i="42"/>
  <c r="J14" i="42"/>
  <c r="AV15" i="42"/>
  <c r="AX15" i="42" s="1"/>
  <c r="AN16" i="42"/>
  <c r="AP16" i="42" s="1"/>
  <c r="H10" i="42"/>
  <c r="AV11" i="42"/>
  <c r="AX11" i="42" s="1"/>
  <c r="AN12" i="42"/>
  <c r="AP12" i="42" s="1"/>
  <c r="Z9" i="42"/>
  <c r="AX10" i="42"/>
  <c r="R14" i="42"/>
  <c r="AP15" i="42"/>
  <c r="AH16" i="42"/>
  <c r="H17" i="42"/>
  <c r="J17" i="42" s="1"/>
  <c r="K17" i="42" s="1"/>
  <c r="AQ19" i="42"/>
  <c r="AL19" i="42"/>
  <c r="AY22" i="42"/>
  <c r="AT22" i="42"/>
  <c r="AQ23" i="42"/>
  <c r="AL23" i="42"/>
  <c r="AQ26" i="42"/>
  <c r="AL26" i="42"/>
  <c r="AY29" i="42"/>
  <c r="AT29" i="42"/>
  <c r="N9" i="42"/>
  <c r="AT9" i="42"/>
  <c r="AL10" i="42"/>
  <c r="AD11" i="42"/>
  <c r="V12" i="42"/>
  <c r="N13" i="42"/>
  <c r="AT13" i="42"/>
  <c r="AL14" i="42"/>
  <c r="AD15" i="42"/>
  <c r="V16" i="42"/>
  <c r="AV17" i="42"/>
  <c r="AX17" i="42" s="1"/>
  <c r="S18" i="42"/>
  <c r="N18" i="42"/>
  <c r="AA18" i="42"/>
  <c r="AP18" i="42"/>
  <c r="H20" i="42"/>
  <c r="J20" i="42" s="1"/>
  <c r="H24" i="42"/>
  <c r="J24" i="42" s="1"/>
  <c r="R10" i="42"/>
  <c r="AP11" i="42"/>
  <c r="N8" i="42"/>
  <c r="AT8" i="42"/>
  <c r="AL9" i="42"/>
  <c r="AD10" i="42"/>
  <c r="H11" i="42"/>
  <c r="V11" i="42"/>
  <c r="N12" i="42"/>
  <c r="AF12" i="42"/>
  <c r="AH12" i="42" s="1"/>
  <c r="AT12" i="42"/>
  <c r="AL13" i="42"/>
  <c r="AD14" i="42"/>
  <c r="H15" i="42"/>
  <c r="J15" i="42" s="1"/>
  <c r="V15" i="42"/>
  <c r="N16" i="42"/>
  <c r="R17" i="42"/>
  <c r="V18" i="42"/>
  <c r="AY18" i="42"/>
  <c r="AT18" i="42"/>
  <c r="AF19" i="42"/>
  <c r="AH19" i="42" s="1"/>
  <c r="AI20" i="42"/>
  <c r="AD20" i="42"/>
  <c r="AV21" i="42"/>
  <c r="AX21" i="42" s="1"/>
  <c r="Z22" i="42"/>
  <c r="AN22" i="42"/>
  <c r="AP22" i="42" s="1"/>
  <c r="AF23" i="42"/>
  <c r="AH23" i="42" s="1"/>
  <c r="Z24" i="42"/>
  <c r="AI24" i="42"/>
  <c r="AD24" i="42"/>
  <c r="AQ30" i="42"/>
  <c r="AL30" i="42"/>
  <c r="AV30" i="42"/>
  <c r="AX30" i="42" s="1"/>
  <c r="AA17" i="42"/>
  <c r="V17" i="42"/>
  <c r="AI17" i="42"/>
  <c r="AF18" i="42"/>
  <c r="AH18" i="42" s="1"/>
  <c r="N19" i="42"/>
  <c r="AA21" i="42"/>
  <c r="V21" i="42"/>
  <c r="BA21" i="42" s="1"/>
  <c r="X21" i="45" s="1"/>
  <c r="J22" i="42"/>
  <c r="K22" i="42" s="1"/>
  <c r="S22" i="42"/>
  <c r="N22" i="42"/>
  <c r="H23" i="42"/>
  <c r="J23" i="42" s="1"/>
  <c r="K23" i="42" s="1"/>
  <c r="AA25" i="42"/>
  <c r="V25" i="42"/>
  <c r="BA26" i="42"/>
  <c r="X26" i="45" s="1"/>
  <c r="H26" i="42"/>
  <c r="J26" i="42" s="1"/>
  <c r="K26" i="42" s="1"/>
  <c r="X19" i="42"/>
  <c r="Z19" i="42" s="1"/>
  <c r="P20" i="42"/>
  <c r="R20" i="42" s="1"/>
  <c r="AV20" i="42"/>
  <c r="AX20" i="42" s="1"/>
  <c r="H21" i="42"/>
  <c r="AN21" i="42"/>
  <c r="AP21" i="42" s="1"/>
  <c r="AF22" i="42"/>
  <c r="AH22" i="42" s="1"/>
  <c r="X23" i="42"/>
  <c r="Z23" i="42" s="1"/>
  <c r="P24" i="42"/>
  <c r="R24" i="42" s="1"/>
  <c r="AV24" i="42"/>
  <c r="AX24" i="42" s="1"/>
  <c r="H25" i="42"/>
  <c r="J25" i="42" s="1"/>
  <c r="AN25" i="42"/>
  <c r="AP25" i="42" s="1"/>
  <c r="P26" i="42"/>
  <c r="R26" i="42" s="1"/>
  <c r="AA26" i="42"/>
  <c r="AF26" i="42"/>
  <c r="AH26" i="42" s="1"/>
  <c r="H28" i="42"/>
  <c r="J28" i="42" s="1"/>
  <c r="H31" i="42"/>
  <c r="J31" i="42" s="1"/>
  <c r="K31" i="42"/>
  <c r="P31" i="42"/>
  <c r="R31" i="42" s="1"/>
  <c r="BA60" i="42"/>
  <c r="X60" i="45" s="1"/>
  <c r="X62" i="45" s="1"/>
  <c r="AT25" i="42"/>
  <c r="H27" i="42"/>
  <c r="J27" i="42" s="1"/>
  <c r="P27" i="42"/>
  <c r="R27" i="42" s="1"/>
  <c r="AI27" i="42"/>
  <c r="AD27" i="42"/>
  <c r="AV27" i="42"/>
  <c r="AX27" i="42" s="1"/>
  <c r="R28" i="42"/>
  <c r="AA28" i="42"/>
  <c r="V28" i="42"/>
  <c r="AN28" i="42"/>
  <c r="AP28" i="42" s="1"/>
  <c r="Z29" i="42"/>
  <c r="R30" i="42"/>
  <c r="AI31" i="42"/>
  <c r="AD31" i="42"/>
  <c r="AV31" i="42"/>
  <c r="AX31" i="42" s="1"/>
  <c r="BA47" i="42"/>
  <c r="X47" i="45" s="1"/>
  <c r="BA71" i="42"/>
  <c r="X71" i="45" s="1"/>
  <c r="S29" i="42"/>
  <c r="N29" i="42"/>
  <c r="AF29" i="42"/>
  <c r="AH29" i="42" s="1"/>
  <c r="H30" i="42"/>
  <c r="J30" i="42" s="1"/>
  <c r="K30" i="42" s="1"/>
  <c r="X30" i="42"/>
  <c r="Z30" i="42" s="1"/>
  <c r="BA46" i="42"/>
  <c r="X46" i="45" s="1"/>
  <c r="BA70" i="42"/>
  <c r="X70" i="45" s="1"/>
  <c r="V27" i="42"/>
  <c r="J29" i="42"/>
  <c r="K29" i="42" s="1"/>
  <c r="AN12" i="40"/>
  <c r="AP12" i="40" s="1"/>
  <c r="P15" i="40"/>
  <c r="R15" i="40" s="1"/>
  <c r="AF9" i="40"/>
  <c r="AH9" i="40" s="1"/>
  <c r="H12" i="40"/>
  <c r="J12" i="40" s="1"/>
  <c r="K12" i="40" s="1"/>
  <c r="H14" i="40"/>
  <c r="J14" i="40" s="1"/>
  <c r="K14" i="40" s="1"/>
  <c r="AN8" i="40"/>
  <c r="AP8" i="40" s="1"/>
  <c r="Z10" i="40"/>
  <c r="X10" i="40"/>
  <c r="P11" i="40"/>
  <c r="R11" i="40" s="1"/>
  <c r="X14" i="40"/>
  <c r="Z14" i="40" s="1"/>
  <c r="AV15" i="40"/>
  <c r="AX15" i="40" s="1"/>
  <c r="F32" i="40"/>
  <c r="H8" i="40"/>
  <c r="J8" i="40" s="1"/>
  <c r="H10" i="40"/>
  <c r="J10" i="40" s="1"/>
  <c r="AV11" i="40"/>
  <c r="AX11" i="40" s="1"/>
  <c r="AF13" i="40"/>
  <c r="AH13" i="40" s="1"/>
  <c r="H16" i="40"/>
  <c r="J16" i="40" s="1"/>
  <c r="V8" i="40"/>
  <c r="N9" i="40"/>
  <c r="AT9" i="40"/>
  <c r="AL10" i="40"/>
  <c r="AD11" i="40"/>
  <c r="V12" i="40"/>
  <c r="N13" i="40"/>
  <c r="AT13" i="40"/>
  <c r="AL14" i="40"/>
  <c r="AD15" i="40"/>
  <c r="Z16" i="40"/>
  <c r="AI16" i="40"/>
  <c r="R17" i="40"/>
  <c r="AA17" i="40"/>
  <c r="AX17" i="40"/>
  <c r="AI18" i="40"/>
  <c r="AQ19" i="40"/>
  <c r="AL19" i="40"/>
  <c r="AY22" i="40"/>
  <c r="AT22" i="40"/>
  <c r="AQ23" i="40"/>
  <c r="AL23" i="40"/>
  <c r="BA23" i="40" s="1"/>
  <c r="R23" i="45" s="1"/>
  <c r="P28" i="40"/>
  <c r="R28" i="40" s="1"/>
  <c r="R8" i="40"/>
  <c r="AX8" i="40"/>
  <c r="X9" i="40"/>
  <c r="Z9" i="40" s="1"/>
  <c r="P10" i="40"/>
  <c r="R10" i="40" s="1"/>
  <c r="AD10" i="40"/>
  <c r="BA10" i="40" s="1"/>
  <c r="R10" i="45" s="1"/>
  <c r="AV10" i="40"/>
  <c r="AX10" i="40" s="1"/>
  <c r="H11" i="40"/>
  <c r="J11" i="40" s="1"/>
  <c r="K11" i="40" s="1"/>
  <c r="V11" i="40"/>
  <c r="AN11" i="40"/>
  <c r="AP11" i="40" s="1"/>
  <c r="AF12" i="40"/>
  <c r="AH12" i="40" s="1"/>
  <c r="X13" i="40"/>
  <c r="Z13" i="40" s="1"/>
  <c r="P14" i="40"/>
  <c r="R14" i="40" s="1"/>
  <c r="AD14" i="40"/>
  <c r="AV14" i="40"/>
  <c r="AX14" i="40" s="1"/>
  <c r="H15" i="40"/>
  <c r="V15" i="40"/>
  <c r="BA15" i="40" s="1"/>
  <c r="R15" i="45" s="1"/>
  <c r="AN15" i="40"/>
  <c r="AP15" i="40" s="1"/>
  <c r="AF16" i="40"/>
  <c r="AH16" i="40" s="1"/>
  <c r="X17" i="40"/>
  <c r="Z17" i="40" s="1"/>
  <c r="AF18" i="40"/>
  <c r="AH18" i="40" s="1"/>
  <c r="H20" i="40"/>
  <c r="J20" i="40" s="1"/>
  <c r="P20" i="40"/>
  <c r="R20" i="40" s="1"/>
  <c r="H21" i="40"/>
  <c r="H24" i="40"/>
  <c r="P24" i="40"/>
  <c r="R24" i="40" s="1"/>
  <c r="H25" i="40"/>
  <c r="J25" i="40" s="1"/>
  <c r="S29" i="40"/>
  <c r="N29" i="40"/>
  <c r="P16" i="40"/>
  <c r="R16" i="40" s="1"/>
  <c r="AV16" i="40"/>
  <c r="AX16" i="40" s="1"/>
  <c r="BA17" i="40"/>
  <c r="R17" i="45" s="1"/>
  <c r="H17" i="40"/>
  <c r="J17" i="40" s="1"/>
  <c r="K17" i="40" s="1"/>
  <c r="AN17" i="40"/>
  <c r="AP17" i="40" s="1"/>
  <c r="P18" i="40"/>
  <c r="R18" i="40" s="1"/>
  <c r="AV18" i="40"/>
  <c r="AX18" i="40" s="1"/>
  <c r="H19" i="40"/>
  <c r="X19" i="40"/>
  <c r="Z19" i="40" s="1"/>
  <c r="S22" i="40"/>
  <c r="N22" i="40"/>
  <c r="AF22" i="40"/>
  <c r="AH22" i="40" s="1"/>
  <c r="H23" i="40"/>
  <c r="X23" i="40"/>
  <c r="Z23" i="40" s="1"/>
  <c r="S26" i="40"/>
  <c r="N26" i="40"/>
  <c r="AQ26" i="40"/>
  <c r="AL26" i="40"/>
  <c r="AA28" i="40"/>
  <c r="V28" i="40"/>
  <c r="AF28" i="40"/>
  <c r="AH28" i="40" s="1"/>
  <c r="AI31" i="40"/>
  <c r="AD31" i="40"/>
  <c r="S16" i="40"/>
  <c r="AY16" i="40"/>
  <c r="AQ17" i="40"/>
  <c r="J18" i="40"/>
  <c r="K18" i="40" s="1"/>
  <c r="S18" i="40"/>
  <c r="AY18" i="40"/>
  <c r="R19" i="40"/>
  <c r="Z20" i="40"/>
  <c r="AI20" i="40"/>
  <c r="AD20" i="40"/>
  <c r="AV20" i="40"/>
  <c r="AX20" i="40" s="1"/>
  <c r="R21" i="40"/>
  <c r="AA21" i="40"/>
  <c r="V21" i="40"/>
  <c r="AN21" i="40"/>
  <c r="AP21" i="40" s="1"/>
  <c r="R23" i="40"/>
  <c r="AI24" i="40"/>
  <c r="AD24" i="40"/>
  <c r="AV24" i="40"/>
  <c r="AX24" i="40" s="1"/>
  <c r="AA25" i="40"/>
  <c r="V25" i="40"/>
  <c r="AN25" i="40"/>
  <c r="AP25" i="40" s="1"/>
  <c r="AY26" i="40"/>
  <c r="AT26" i="40"/>
  <c r="H29" i="40"/>
  <c r="J29" i="40" s="1"/>
  <c r="K29" i="40" s="1"/>
  <c r="AV31" i="40"/>
  <c r="AX31" i="40" s="1"/>
  <c r="AX28" i="40"/>
  <c r="H30" i="40"/>
  <c r="J30" i="40" s="1"/>
  <c r="K30" i="40" s="1"/>
  <c r="X30" i="40"/>
  <c r="Z30" i="40" s="1"/>
  <c r="AX30" i="40"/>
  <c r="BA60" i="40"/>
  <c r="R60" i="45" s="1"/>
  <c r="R62" i="45" s="1"/>
  <c r="J22" i="40"/>
  <c r="K22" i="40" s="1"/>
  <c r="J26" i="40"/>
  <c r="K26" i="40" s="1"/>
  <c r="H27" i="40"/>
  <c r="J27" i="40" s="1"/>
  <c r="K27" i="40" s="1"/>
  <c r="AP29" i="40"/>
  <c r="AY29" i="40"/>
  <c r="AT29" i="40"/>
  <c r="AQ30" i="40"/>
  <c r="AL30" i="40"/>
  <c r="S50" i="40"/>
  <c r="AY50" i="40"/>
  <c r="AH26" i="40"/>
  <c r="Z27" i="40"/>
  <c r="AI27" i="40"/>
  <c r="AD27" i="40"/>
  <c r="BA27" i="40" s="1"/>
  <c r="R27" i="45" s="1"/>
  <c r="H31" i="40"/>
  <c r="J31" i="40" s="1"/>
  <c r="P31" i="40"/>
  <c r="R31" i="40" s="1"/>
  <c r="BA48" i="40"/>
  <c r="R48" i="45" s="1"/>
  <c r="P27" i="40"/>
  <c r="R27" i="40" s="1"/>
  <c r="H28" i="40"/>
  <c r="J28" i="40" s="1"/>
  <c r="AF29" i="40"/>
  <c r="AH29" i="40" s="1"/>
  <c r="BA46" i="40"/>
  <c r="R46" i="45" s="1"/>
  <c r="BA70" i="40"/>
  <c r="R70" i="45" s="1"/>
  <c r="H10" i="41"/>
  <c r="H11" i="41"/>
  <c r="J11" i="41" s="1"/>
  <c r="K11" i="41" s="1"/>
  <c r="AN9" i="41"/>
  <c r="AP9" i="41" s="1"/>
  <c r="AV8" i="41"/>
  <c r="P8" i="41"/>
  <c r="R8" i="41" s="1"/>
  <c r="H9" i="41"/>
  <c r="J9" i="41" s="1"/>
  <c r="K9" i="41" s="1"/>
  <c r="F32" i="41"/>
  <c r="S11" i="41"/>
  <c r="S12" i="41"/>
  <c r="S14" i="41"/>
  <c r="N14" i="41"/>
  <c r="H20" i="41"/>
  <c r="J20" i="41" s="1"/>
  <c r="AA21" i="41"/>
  <c r="V21" i="41"/>
  <c r="AI25" i="41"/>
  <c r="AD25" i="41"/>
  <c r="AD8" i="41"/>
  <c r="AZ32" i="41"/>
  <c r="V9" i="41"/>
  <c r="N10" i="41"/>
  <c r="AA11" i="41"/>
  <c r="AL11" i="41"/>
  <c r="AV11" i="41"/>
  <c r="AX11" i="41" s="1"/>
  <c r="H13" i="41"/>
  <c r="AY14" i="41"/>
  <c r="AT14" i="41"/>
  <c r="AQ15" i="41"/>
  <c r="AL15" i="41"/>
  <c r="BA15" i="41" s="1"/>
  <c r="O15" i="45" s="1"/>
  <c r="AQ20" i="41"/>
  <c r="AL20" i="41"/>
  <c r="AF22" i="41"/>
  <c r="AH22" i="41" s="1"/>
  <c r="Z10" i="41"/>
  <c r="AP10" i="41"/>
  <c r="AY12" i="41"/>
  <c r="AF14" i="41"/>
  <c r="AH14" i="41" s="1"/>
  <c r="H15" i="41"/>
  <c r="J15" i="41" s="1"/>
  <c r="K15" i="41" s="1"/>
  <c r="X15" i="41"/>
  <c r="Z15" i="41" s="1"/>
  <c r="AA18" i="41"/>
  <c r="V18" i="41"/>
  <c r="H19" i="41"/>
  <c r="AN25" i="41"/>
  <c r="AP25" i="41" s="1"/>
  <c r="H8" i="41"/>
  <c r="J8" i="41" s="1"/>
  <c r="V8" i="41"/>
  <c r="AN8" i="41"/>
  <c r="AP8" i="41" s="1"/>
  <c r="N9" i="41"/>
  <c r="AT9" i="41"/>
  <c r="AH10" i="41"/>
  <c r="AI10" i="41"/>
  <c r="AT10" i="41"/>
  <c r="J12" i="41"/>
  <c r="K12" i="41" s="1"/>
  <c r="P12" i="41"/>
  <c r="R12" i="41" s="1"/>
  <c r="V12" i="41"/>
  <c r="AV12" i="41"/>
  <c r="AX12" i="41" s="1"/>
  <c r="H16" i="41"/>
  <c r="J16" i="41" s="1"/>
  <c r="K16" i="41" s="1"/>
  <c r="P16" i="41"/>
  <c r="R16" i="41" s="1"/>
  <c r="H17" i="41"/>
  <c r="X19" i="41"/>
  <c r="Z19" i="41" s="1"/>
  <c r="S21" i="41"/>
  <c r="P21" i="41"/>
  <c r="R21" i="41" s="1"/>
  <c r="AV31" i="41"/>
  <c r="AX31" i="41" s="1"/>
  <c r="X11" i="41"/>
  <c r="Z11" i="41" s="1"/>
  <c r="AD11" i="41"/>
  <c r="AA13" i="41"/>
  <c r="V13" i="41"/>
  <c r="AN13" i="41"/>
  <c r="AP13" i="41" s="1"/>
  <c r="Z14" i="41"/>
  <c r="AI16" i="41"/>
  <c r="AD16" i="41"/>
  <c r="AV16" i="41"/>
  <c r="AX16" i="41" s="1"/>
  <c r="R17" i="41"/>
  <c r="X17" i="41"/>
  <c r="Z17" i="41" s="1"/>
  <c r="AI18" i="41"/>
  <c r="AH19" i="41"/>
  <c r="AN19" i="41"/>
  <c r="AP19" i="41" s="1"/>
  <c r="S20" i="41"/>
  <c r="AI21" i="41"/>
  <c r="AD21" i="41"/>
  <c r="P23" i="41"/>
  <c r="R23" i="41" s="1"/>
  <c r="AQ26" i="41"/>
  <c r="AL26" i="41"/>
  <c r="BA26" i="41" s="1"/>
  <c r="O26" i="45" s="1"/>
  <c r="AV26" i="41"/>
  <c r="AX26" i="41"/>
  <c r="J18" i="41"/>
  <c r="K18" i="41" s="1"/>
  <c r="AP18" i="41"/>
  <c r="H21" i="41"/>
  <c r="J21" i="41" s="1"/>
  <c r="H24" i="41"/>
  <c r="J24" i="41" s="1"/>
  <c r="K24" i="41" s="1"/>
  <c r="S26" i="41"/>
  <c r="N26" i="41"/>
  <c r="AI31" i="41"/>
  <c r="AD31" i="41"/>
  <c r="BA31" i="41" s="1"/>
  <c r="O31" i="45" s="1"/>
  <c r="J14" i="41"/>
  <c r="K14" i="41" s="1"/>
  <c r="S22" i="41"/>
  <c r="N22" i="41"/>
  <c r="AY23" i="41"/>
  <c r="AT23" i="41"/>
  <c r="AQ24" i="41"/>
  <c r="AL24" i="41"/>
  <c r="AI26" i="41"/>
  <c r="AF26" i="41"/>
  <c r="AH26" i="41" s="1"/>
  <c r="S18" i="41"/>
  <c r="AD18" i="41"/>
  <c r="AY18" i="41"/>
  <c r="N20" i="41"/>
  <c r="AI20" i="41"/>
  <c r="AV20" i="41"/>
  <c r="AX20" i="41" s="1"/>
  <c r="V22" i="41"/>
  <c r="AY22" i="41"/>
  <c r="AT22" i="41"/>
  <c r="J23" i="41"/>
  <c r="K23" i="41" s="1"/>
  <c r="S23" i="41"/>
  <c r="H25" i="41"/>
  <c r="J25" i="41" s="1"/>
  <c r="S25" i="41"/>
  <c r="H27" i="41"/>
  <c r="J27" i="41" s="1"/>
  <c r="S29" i="41"/>
  <c r="N29" i="41"/>
  <c r="H30" i="41"/>
  <c r="J30" i="41" s="1"/>
  <c r="K30" i="41" s="1"/>
  <c r="X30" i="41"/>
  <c r="Z30" i="41" s="1"/>
  <c r="AQ30" i="41"/>
  <c r="AL30" i="41"/>
  <c r="BA60" i="41"/>
  <c r="O60" i="45" s="1"/>
  <c r="O62" i="45" s="1"/>
  <c r="AL23" i="41"/>
  <c r="AD24" i="41"/>
  <c r="V25" i="41"/>
  <c r="X26" i="41"/>
  <c r="Z26" i="41" s="1"/>
  <c r="AI27" i="41"/>
  <c r="AD27" i="41"/>
  <c r="BA27" i="41" s="1"/>
  <c r="O27" i="45" s="1"/>
  <c r="AP29" i="41"/>
  <c r="AY29" i="41"/>
  <c r="AT29" i="41"/>
  <c r="H31" i="41"/>
  <c r="J31" i="41" s="1"/>
  <c r="BA44" i="41"/>
  <c r="S50" i="41"/>
  <c r="AY50" i="41"/>
  <c r="BA49" i="41"/>
  <c r="O49" i="45" s="1"/>
  <c r="BA58" i="41"/>
  <c r="J26" i="41"/>
  <c r="K26" i="41" s="1"/>
  <c r="R28" i="41"/>
  <c r="AA28" i="41"/>
  <c r="V28" i="41"/>
  <c r="BA48" i="41"/>
  <c r="O48" i="45" s="1"/>
  <c r="P27" i="41"/>
  <c r="R27" i="41" s="1"/>
  <c r="AV27" i="41"/>
  <c r="AX27" i="41" s="1"/>
  <c r="H28" i="41"/>
  <c r="AN28" i="41"/>
  <c r="AP28" i="41" s="1"/>
  <c r="AF29" i="41"/>
  <c r="AH29" i="41" s="1"/>
  <c r="P31" i="41"/>
  <c r="R31" i="41" s="1"/>
  <c r="BA46" i="41"/>
  <c r="O46" i="45" s="1"/>
  <c r="BA70" i="41"/>
  <c r="O70" i="45" s="1"/>
  <c r="O72" i="45" s="1"/>
  <c r="AD30" i="41"/>
  <c r="W56" i="21"/>
  <c r="BA30" i="40" l="1"/>
  <c r="R30" i="45" s="1"/>
  <c r="BA8" i="41"/>
  <c r="O8" i="45" s="1"/>
  <c r="BB29" i="42"/>
  <c r="BA14" i="43"/>
  <c r="AA14" i="45" s="1"/>
  <c r="Z16" i="41"/>
  <c r="AX19" i="42"/>
  <c r="BA19" i="42"/>
  <c r="X19" i="45" s="1"/>
  <c r="BA21" i="40"/>
  <c r="R21" i="45" s="1"/>
  <c r="AH30" i="40"/>
  <c r="BA72" i="41"/>
  <c r="BA62" i="40"/>
  <c r="BB9" i="40"/>
  <c r="BA28" i="41"/>
  <c r="O28" i="45" s="1"/>
  <c r="AH28" i="41"/>
  <c r="BA19" i="40"/>
  <c r="R19" i="45" s="1"/>
  <c r="BA23" i="43"/>
  <c r="AA23" i="45" s="1"/>
  <c r="J29" i="41"/>
  <c r="K29" i="41" s="1"/>
  <c r="BB29" i="41" s="1"/>
  <c r="BA16" i="41"/>
  <c r="O16" i="45" s="1"/>
  <c r="BA20" i="42"/>
  <c r="X20" i="45" s="1"/>
  <c r="BA28" i="40"/>
  <c r="R28" i="45" s="1"/>
  <c r="BA23" i="42"/>
  <c r="X23" i="45" s="1"/>
  <c r="AN21" i="41"/>
  <c r="AP21" i="41" s="1"/>
  <c r="AX23" i="42"/>
  <c r="BA25" i="40"/>
  <c r="R25" i="45" s="1"/>
  <c r="BA30" i="42"/>
  <c r="X30" i="45" s="1"/>
  <c r="BB29" i="40"/>
  <c r="BB23" i="41"/>
  <c r="BA19" i="43"/>
  <c r="AA19" i="45" s="1"/>
  <c r="BA25" i="41"/>
  <c r="O25" i="45" s="1"/>
  <c r="K25" i="41"/>
  <c r="BA24" i="41"/>
  <c r="O24" i="45" s="1"/>
  <c r="AP22" i="41"/>
  <c r="AP31" i="41"/>
  <c r="BB24" i="41"/>
  <c r="AP17" i="41"/>
  <c r="BA21" i="41"/>
  <c r="O21" i="45" s="1"/>
  <c r="BB13" i="40"/>
  <c r="Z18" i="40"/>
  <c r="BB14" i="40"/>
  <c r="AH25" i="42"/>
  <c r="Z31" i="43"/>
  <c r="AA62" i="45"/>
  <c r="BA16" i="43"/>
  <c r="AA16" i="45" s="1"/>
  <c r="BB13" i="42"/>
  <c r="BA22" i="43"/>
  <c r="AA22" i="45" s="1"/>
  <c r="BA72" i="42"/>
  <c r="AH12" i="41"/>
  <c r="R23" i="42"/>
  <c r="AP22" i="43"/>
  <c r="BA62" i="42"/>
  <c r="BA62" i="41"/>
  <c r="K12" i="42"/>
  <c r="BB12" i="42" s="1"/>
  <c r="BA16" i="42"/>
  <c r="X16" i="45" s="1"/>
  <c r="BA14" i="40"/>
  <c r="R14" i="45" s="1"/>
  <c r="BA72" i="43"/>
  <c r="O50" i="45"/>
  <c r="BB19" i="42"/>
  <c r="BA11" i="40"/>
  <c r="R11" i="45" s="1"/>
  <c r="BB17" i="42"/>
  <c r="BB16" i="43"/>
  <c r="BA10" i="43"/>
  <c r="AA10" i="45" s="1"/>
  <c r="BA72" i="40"/>
  <c r="BA16" i="40"/>
  <c r="R16" i="45" s="1"/>
  <c r="BB12" i="41"/>
  <c r="BA20" i="43"/>
  <c r="AA20" i="45" s="1"/>
  <c r="BA50" i="41"/>
  <c r="BB30" i="40"/>
  <c r="K13" i="43"/>
  <c r="BA21" i="43"/>
  <c r="AA21" i="45" s="1"/>
  <c r="AN31" i="42"/>
  <c r="AP31" i="42" s="1"/>
  <c r="AN20" i="42"/>
  <c r="AP20" i="42" s="1"/>
  <c r="AV28" i="42"/>
  <c r="AX28" i="42" s="1"/>
  <c r="BB14" i="41"/>
  <c r="BA10" i="41"/>
  <c r="O10" i="45" s="1"/>
  <c r="J19" i="41"/>
  <c r="K19" i="41" s="1"/>
  <c r="BB19" i="41" s="1"/>
  <c r="K20" i="41"/>
  <c r="BB20" i="41" s="1"/>
  <c r="K20" i="40"/>
  <c r="BB20" i="40" s="1"/>
  <c r="K24" i="42"/>
  <c r="BB24" i="42" s="1"/>
  <c r="AA50" i="45"/>
  <c r="BB26" i="43"/>
  <c r="BA12" i="43"/>
  <c r="AA12" i="45" s="1"/>
  <c r="AN29" i="43"/>
  <c r="AP29" i="43" s="1"/>
  <c r="P13" i="41"/>
  <c r="R13" i="41" s="1"/>
  <c r="BB26" i="41"/>
  <c r="P12" i="40"/>
  <c r="R12" i="40" s="1"/>
  <c r="BA31" i="40"/>
  <c r="R31" i="45" s="1"/>
  <c r="R72" i="45"/>
  <c r="BA11" i="43"/>
  <c r="AA11" i="45" s="1"/>
  <c r="AF25" i="40"/>
  <c r="AH25" i="40"/>
  <c r="AN27" i="40"/>
  <c r="AP27" i="40" s="1"/>
  <c r="X72" i="45"/>
  <c r="BA31" i="42"/>
  <c r="X31" i="45" s="1"/>
  <c r="BA50" i="42"/>
  <c r="BB11" i="41"/>
  <c r="BA13" i="41"/>
  <c r="O13" i="45" s="1"/>
  <c r="BB27" i="40"/>
  <c r="J24" i="40"/>
  <c r="K24" i="40" s="1"/>
  <c r="BB24" i="40" s="1"/>
  <c r="K8" i="40"/>
  <c r="BB8" i="40" s="1"/>
  <c r="X50" i="45"/>
  <c r="BB23" i="42"/>
  <c r="BA11" i="42"/>
  <c r="X11" i="45" s="1"/>
  <c r="P21" i="43"/>
  <c r="R21" i="43" s="1"/>
  <c r="X29" i="41"/>
  <c r="Z29" i="41" s="1"/>
  <c r="AN24" i="42"/>
  <c r="AP24" i="42"/>
  <c r="AL32" i="41"/>
  <c r="AP31" i="40"/>
  <c r="K10" i="40"/>
  <c r="BB10" i="40" s="1"/>
  <c r="BB30" i="41"/>
  <c r="J17" i="41"/>
  <c r="K17" i="41" s="1"/>
  <c r="BB17" i="41" s="1"/>
  <c r="N32" i="40"/>
  <c r="L34" i="40" s="1"/>
  <c r="S34" i="40" s="1"/>
  <c r="K16" i="40"/>
  <c r="BB16" i="40" s="1"/>
  <c r="J21" i="43"/>
  <c r="K21" i="43" s="1"/>
  <c r="BB21" i="43" s="1"/>
  <c r="AV16" i="42"/>
  <c r="AX16" i="42" s="1"/>
  <c r="BA18" i="40"/>
  <c r="R18" i="45" s="1"/>
  <c r="AF17" i="41"/>
  <c r="AH17" i="41" s="1"/>
  <c r="R50" i="45"/>
  <c r="BA17" i="41"/>
  <c r="O17" i="45" s="1"/>
  <c r="BB15" i="41"/>
  <c r="K27" i="41"/>
  <c r="BB27" i="41" s="1"/>
  <c r="BB9" i="41"/>
  <c r="BB26" i="40"/>
  <c r="Z22" i="40"/>
  <c r="BB11" i="40"/>
  <c r="J15" i="43"/>
  <c r="K15" i="43" s="1"/>
  <c r="BB15" i="43" s="1"/>
  <c r="AV19" i="40"/>
  <c r="AX19" i="40" s="1"/>
  <c r="AF23" i="41"/>
  <c r="AH23" i="41" s="1"/>
  <c r="AF30" i="42"/>
  <c r="AH30" i="42" s="1"/>
  <c r="BB22" i="40"/>
  <c r="BB12" i="40"/>
  <c r="BB30" i="42"/>
  <c r="R25" i="43"/>
  <c r="AN24" i="40"/>
  <c r="AP24" i="40" s="1"/>
  <c r="AV12" i="40"/>
  <c r="AX12" i="40" s="1"/>
  <c r="AV21" i="41"/>
  <c r="AX21" i="41" s="1"/>
  <c r="AV13" i="41"/>
  <c r="AX13" i="41" s="1"/>
  <c r="K14" i="42"/>
  <c r="BB14" i="42" s="1"/>
  <c r="J24" i="43"/>
  <c r="K24" i="43" s="1"/>
  <c r="BB24" i="43" s="1"/>
  <c r="BB16" i="41"/>
  <c r="BA12" i="40"/>
  <c r="R12" i="45" s="1"/>
  <c r="BA50" i="43"/>
  <c r="AN9" i="40"/>
  <c r="AP9" i="40" s="1"/>
  <c r="AN16" i="40"/>
  <c r="AP16" i="40" s="1"/>
  <c r="BA50" i="40"/>
  <c r="J19" i="40"/>
  <c r="K19" i="40" s="1"/>
  <c r="BB19" i="40" s="1"/>
  <c r="BB26" i="42"/>
  <c r="BB20" i="43"/>
  <c r="AN13" i="40"/>
  <c r="AP13" i="40" s="1"/>
  <c r="AN29" i="42"/>
  <c r="AP29" i="42" s="1"/>
  <c r="AN20" i="40"/>
  <c r="AP20" i="40" s="1"/>
  <c r="AF28" i="43"/>
  <c r="AH28" i="43" s="1"/>
  <c r="P18" i="43"/>
  <c r="R18" i="43" s="1"/>
  <c r="AF21" i="40"/>
  <c r="AH21" i="40" s="1"/>
  <c r="AV19" i="41"/>
  <c r="AX19" i="41" s="1"/>
  <c r="BA67" i="54"/>
  <c r="K68" i="54"/>
  <c r="S67" i="53"/>
  <c r="BA65" i="53"/>
  <c r="U65" i="45" s="1"/>
  <c r="U67" i="45" s="1"/>
  <c r="U68" i="45" s="1"/>
  <c r="K75" i="53"/>
  <c r="BA67" i="51"/>
  <c r="K68" i="51"/>
  <c r="BB25" i="41"/>
  <c r="BB18" i="41"/>
  <c r="BB29" i="43"/>
  <c r="BB12" i="43"/>
  <c r="BB22" i="41"/>
  <c r="BB18" i="42"/>
  <c r="AF27" i="43"/>
  <c r="AH27" i="43" s="1"/>
  <c r="AF18" i="43"/>
  <c r="AH18" i="43" s="1"/>
  <c r="AN30" i="43"/>
  <c r="AP30" i="43" s="1"/>
  <c r="AN26" i="43"/>
  <c r="AP26" i="43"/>
  <c r="BA26" i="43"/>
  <c r="AA26" i="45" s="1"/>
  <c r="AF13" i="43"/>
  <c r="AH13" i="43" s="1"/>
  <c r="AN25" i="43"/>
  <c r="AP25" i="43"/>
  <c r="AV24" i="43"/>
  <c r="AX24" i="43" s="1"/>
  <c r="J17" i="43"/>
  <c r="K17" i="43" s="1"/>
  <c r="BB17" i="43" s="1"/>
  <c r="X15" i="43"/>
  <c r="Z15" i="43" s="1"/>
  <c r="BA13" i="43"/>
  <c r="AA13" i="45" s="1"/>
  <c r="AF9" i="43"/>
  <c r="AH9" i="43" s="1"/>
  <c r="AT32" i="43"/>
  <c r="AV8" i="43"/>
  <c r="AX8" i="43"/>
  <c r="H33" i="43"/>
  <c r="K33" i="43" s="1"/>
  <c r="D34" i="43"/>
  <c r="K34" i="43" s="1"/>
  <c r="AF31" i="43"/>
  <c r="AH31" i="43"/>
  <c r="P17" i="43"/>
  <c r="R17" i="43" s="1"/>
  <c r="J30" i="43"/>
  <c r="K30" i="43" s="1"/>
  <c r="BB30" i="43" s="1"/>
  <c r="BA31" i="43"/>
  <c r="AA31" i="45" s="1"/>
  <c r="BA27" i="43"/>
  <c r="AA27" i="45" s="1"/>
  <c r="AF22" i="43"/>
  <c r="AH22" i="43" s="1"/>
  <c r="AV15" i="43"/>
  <c r="AX15" i="43" s="1"/>
  <c r="AN12" i="43"/>
  <c r="AP12" i="43" s="1"/>
  <c r="AN17" i="43"/>
  <c r="AP17" i="43" s="1"/>
  <c r="BA25" i="43"/>
  <c r="AA25" i="45" s="1"/>
  <c r="AD32" i="43"/>
  <c r="J19" i="43"/>
  <c r="K19" i="43" s="1"/>
  <c r="BB19" i="43" s="1"/>
  <c r="BA18" i="43"/>
  <c r="AA18" i="45" s="1"/>
  <c r="AN13" i="43"/>
  <c r="AP13" i="43"/>
  <c r="K10" i="43"/>
  <c r="BB10" i="43" s="1"/>
  <c r="AF10" i="43"/>
  <c r="AH10" i="43" s="1"/>
  <c r="N32" i="43"/>
  <c r="P8" i="43"/>
  <c r="R8" i="43" s="1"/>
  <c r="X19" i="43"/>
  <c r="Z19" i="43"/>
  <c r="AL32" i="43"/>
  <c r="AN8" i="43"/>
  <c r="AP8" i="43" s="1"/>
  <c r="BA8" i="43"/>
  <c r="AA8" i="45" s="1"/>
  <c r="BA9" i="43"/>
  <c r="AA9" i="45" s="1"/>
  <c r="K28" i="43"/>
  <c r="BB28" i="43" s="1"/>
  <c r="BA17" i="43"/>
  <c r="AA17" i="45" s="1"/>
  <c r="K22" i="43"/>
  <c r="BB22" i="43" s="1"/>
  <c r="P15" i="43"/>
  <c r="R15" i="43" s="1"/>
  <c r="AV11" i="43"/>
  <c r="AX11" i="43" s="1"/>
  <c r="AN21" i="43"/>
  <c r="AP21" i="43" s="1"/>
  <c r="AV20" i="43"/>
  <c r="AX20" i="43" s="1"/>
  <c r="AV16" i="43"/>
  <c r="AX16" i="43" s="1"/>
  <c r="J25" i="43"/>
  <c r="K25" i="43" s="1"/>
  <c r="BB25" i="43" s="1"/>
  <c r="BA24" i="43"/>
  <c r="AA24" i="45" s="1"/>
  <c r="J23" i="43"/>
  <c r="K23" i="43" s="1"/>
  <c r="BB23" i="43" s="1"/>
  <c r="AF14" i="43"/>
  <c r="AH14" i="43" s="1"/>
  <c r="K14" i="43"/>
  <c r="BB14" i="43" s="1"/>
  <c r="AV12" i="43"/>
  <c r="AX12" i="43" s="1"/>
  <c r="P12" i="43"/>
  <c r="R12" i="43" s="1"/>
  <c r="AN9" i="43"/>
  <c r="AP9" i="43" s="1"/>
  <c r="AV29" i="43"/>
  <c r="AX29" i="43" s="1"/>
  <c r="J18" i="43"/>
  <c r="K18" i="43" s="1"/>
  <c r="BB18" i="43" s="1"/>
  <c r="P16" i="43"/>
  <c r="R16" i="43" s="1"/>
  <c r="BB13" i="43"/>
  <c r="X23" i="43"/>
  <c r="Z23" i="43" s="1"/>
  <c r="P20" i="43"/>
  <c r="R20" i="43" s="1"/>
  <c r="X16" i="43"/>
  <c r="Z16" i="43" s="1"/>
  <c r="X11" i="43"/>
  <c r="Z11" i="43" s="1"/>
  <c r="J11" i="43"/>
  <c r="K11" i="43" s="1"/>
  <c r="BB11" i="43" s="1"/>
  <c r="J8" i="43"/>
  <c r="J9" i="43"/>
  <c r="K9" i="43" s="1"/>
  <c r="BB9" i="43" s="1"/>
  <c r="P29" i="43"/>
  <c r="R29" i="43" s="1"/>
  <c r="BA29" i="43"/>
  <c r="AA29" i="45" s="1"/>
  <c r="X28" i="43"/>
  <c r="Z28" i="43" s="1"/>
  <c r="K31" i="43"/>
  <c r="BB31" i="43" s="1"/>
  <c r="BA28" i="43"/>
  <c r="AA28" i="45" s="1"/>
  <c r="K27" i="43"/>
  <c r="BB27" i="43" s="1"/>
  <c r="AV17" i="43"/>
  <c r="AX17" i="43" s="1"/>
  <c r="X14" i="43"/>
  <c r="Z14" i="43" s="1"/>
  <c r="P11" i="43"/>
  <c r="R11" i="43" s="1"/>
  <c r="P24" i="43"/>
  <c r="R24" i="43" s="1"/>
  <c r="BA15" i="43"/>
  <c r="AA15" i="45" s="1"/>
  <c r="V32" i="43"/>
  <c r="X10" i="43"/>
  <c r="Z8" i="43"/>
  <c r="X28" i="42"/>
  <c r="Z28" i="42" s="1"/>
  <c r="AV25" i="42"/>
  <c r="AX25" i="42" s="1"/>
  <c r="BB31" i="42"/>
  <c r="BA28" i="42"/>
  <c r="X28" i="45" s="1"/>
  <c r="X15" i="42"/>
  <c r="Z15" i="42" s="1"/>
  <c r="AV12" i="42"/>
  <c r="AX12" i="42" s="1"/>
  <c r="N32" i="42"/>
  <c r="P8" i="42"/>
  <c r="BA18" i="42"/>
  <c r="X18" i="45" s="1"/>
  <c r="P18" i="42"/>
  <c r="R18" i="42" s="1"/>
  <c r="AF15" i="42"/>
  <c r="AH15" i="42" s="1"/>
  <c r="P13" i="42"/>
  <c r="R13" i="42" s="1"/>
  <c r="AN10" i="42"/>
  <c r="AP10" i="42" s="1"/>
  <c r="H33" i="42"/>
  <c r="K33" i="42" s="1"/>
  <c r="J9" i="42"/>
  <c r="K9" i="42" s="1"/>
  <c r="BB9" i="42" s="1"/>
  <c r="P29" i="42"/>
  <c r="R29" i="42"/>
  <c r="BA29" i="42"/>
  <c r="X29" i="45" s="1"/>
  <c r="AF31" i="42"/>
  <c r="AH31" i="42" s="1"/>
  <c r="AF27" i="42"/>
  <c r="AH27" i="42" s="1"/>
  <c r="K27" i="42"/>
  <c r="BB27" i="42" s="1"/>
  <c r="X25" i="42"/>
  <c r="Z25" i="42" s="1"/>
  <c r="BA25" i="42"/>
  <c r="X25" i="45" s="1"/>
  <c r="P19" i="42"/>
  <c r="R19" i="42" s="1"/>
  <c r="X18" i="42"/>
  <c r="Z18" i="42" s="1"/>
  <c r="AF10" i="42"/>
  <c r="AH10" i="42" s="1"/>
  <c r="K15" i="42"/>
  <c r="BB15" i="42" s="1"/>
  <c r="X12" i="42"/>
  <c r="Z12" i="42" s="1"/>
  <c r="AV9" i="42"/>
  <c r="AX9" i="42"/>
  <c r="AN26" i="42"/>
  <c r="AP26" i="42" s="1"/>
  <c r="AN23" i="42"/>
  <c r="AP23" i="42" s="1"/>
  <c r="AV22" i="42"/>
  <c r="AX22" i="42" s="1"/>
  <c r="J11" i="42"/>
  <c r="K11" i="42" s="1"/>
  <c r="BB11" i="42" s="1"/>
  <c r="BA10" i="42"/>
  <c r="X10" i="45" s="1"/>
  <c r="AD32" i="42"/>
  <c r="BA8" i="42"/>
  <c r="X8" i="45" s="1"/>
  <c r="K16" i="42"/>
  <c r="BB16" i="42" s="1"/>
  <c r="BB22" i="42"/>
  <c r="J21" i="42"/>
  <c r="K21" i="42" s="1"/>
  <c r="BB21" i="42" s="1"/>
  <c r="X17" i="42"/>
  <c r="Z17" i="42" s="1"/>
  <c r="AF24" i="42"/>
  <c r="AH24" i="42" s="1"/>
  <c r="AF14" i="42"/>
  <c r="AH14" i="42" s="1"/>
  <c r="BA12" i="42"/>
  <c r="X12" i="45" s="1"/>
  <c r="P12" i="42"/>
  <c r="R12" i="42" s="1"/>
  <c r="AN9" i="42"/>
  <c r="BA24" i="42"/>
  <c r="X24" i="45" s="1"/>
  <c r="AN14" i="42"/>
  <c r="AP14" i="42" s="1"/>
  <c r="AF11" i="42"/>
  <c r="AH11" i="42" s="1"/>
  <c r="P9" i="42"/>
  <c r="R9" i="42" s="1"/>
  <c r="BA17" i="42"/>
  <c r="X17" i="45" s="1"/>
  <c r="J10" i="42"/>
  <c r="K10" i="42" s="1"/>
  <c r="BB10" i="42" s="1"/>
  <c r="V32" i="42"/>
  <c r="X8" i="42"/>
  <c r="J8" i="42"/>
  <c r="BA13" i="42"/>
  <c r="X13" i="45" s="1"/>
  <c r="K8" i="42"/>
  <c r="BB8" i="42" s="1"/>
  <c r="X27" i="42"/>
  <c r="Z27" i="42" s="1"/>
  <c r="BA27" i="42"/>
  <c r="X27" i="45" s="1"/>
  <c r="K28" i="42"/>
  <c r="BB28" i="42" s="1"/>
  <c r="K25" i="42"/>
  <c r="BB25" i="42" s="1"/>
  <c r="P22" i="42"/>
  <c r="R22" i="42" s="1"/>
  <c r="BA22" i="42"/>
  <c r="X22" i="45" s="1"/>
  <c r="X21" i="42"/>
  <c r="Z21" i="42" s="1"/>
  <c r="AN30" i="42"/>
  <c r="AP30" i="42"/>
  <c r="AF20" i="42"/>
  <c r="AH20" i="42"/>
  <c r="AV18" i="42"/>
  <c r="AX18" i="42" s="1"/>
  <c r="P16" i="42"/>
  <c r="R16" i="42" s="1"/>
  <c r="AN13" i="42"/>
  <c r="AP13" i="42" s="1"/>
  <c r="X11" i="42"/>
  <c r="Z11" i="42" s="1"/>
  <c r="AT32" i="42"/>
  <c r="AV8" i="42"/>
  <c r="AX8" i="42" s="1"/>
  <c r="K20" i="42"/>
  <c r="BB20" i="42" s="1"/>
  <c r="X16" i="42"/>
  <c r="Z16" i="42" s="1"/>
  <c r="AV13" i="42"/>
  <c r="AX13" i="42" s="1"/>
  <c r="AV29" i="42"/>
  <c r="AX29" i="42" s="1"/>
  <c r="AN19" i="42"/>
  <c r="AP19" i="42" s="1"/>
  <c r="BA15" i="42"/>
  <c r="X15" i="45" s="1"/>
  <c r="BA14" i="42"/>
  <c r="X14" i="45" s="1"/>
  <c r="AL32" i="42"/>
  <c r="D34" i="42"/>
  <c r="K34" i="42" s="1"/>
  <c r="BA9" i="42"/>
  <c r="X9" i="45" s="1"/>
  <c r="AH8" i="42"/>
  <c r="AN26" i="40"/>
  <c r="AP26" i="40" s="1"/>
  <c r="P29" i="40"/>
  <c r="R29" i="40" s="1"/>
  <c r="AV13" i="40"/>
  <c r="AX13" i="40" s="1"/>
  <c r="V32" i="40"/>
  <c r="X8" i="40"/>
  <c r="Z8" i="40" s="1"/>
  <c r="BA26" i="40"/>
  <c r="R26" i="45" s="1"/>
  <c r="AF15" i="40"/>
  <c r="AH15" i="40" s="1"/>
  <c r="P13" i="40"/>
  <c r="R13" i="40" s="1"/>
  <c r="BA13" i="40"/>
  <c r="R13" i="45" s="1"/>
  <c r="J15" i="40"/>
  <c r="K15" i="40" s="1"/>
  <c r="BB15" i="40" s="1"/>
  <c r="AF27" i="40"/>
  <c r="AH27" i="40" s="1"/>
  <c r="AV29" i="40"/>
  <c r="AX29" i="40" s="1"/>
  <c r="AF31" i="40"/>
  <c r="AH31" i="40" s="1"/>
  <c r="X28" i="40"/>
  <c r="Z28" i="40" s="1"/>
  <c r="P26" i="40"/>
  <c r="R26" i="40"/>
  <c r="J23" i="40"/>
  <c r="K23" i="40" s="1"/>
  <c r="BB23" i="40" s="1"/>
  <c r="J21" i="40"/>
  <c r="K21" i="40" s="1"/>
  <c r="BB21" i="40" s="1"/>
  <c r="X11" i="40"/>
  <c r="Z11" i="40" s="1"/>
  <c r="AT32" i="40"/>
  <c r="AV22" i="40"/>
  <c r="AX22" i="40" s="1"/>
  <c r="X12" i="40"/>
  <c r="Z12" i="40" s="1"/>
  <c r="AV9" i="40"/>
  <c r="AX9" i="40" s="1"/>
  <c r="H33" i="40"/>
  <c r="K33" i="40" s="1"/>
  <c r="D34" i="40"/>
  <c r="K34" i="40" s="1"/>
  <c r="AF24" i="40"/>
  <c r="AH24" i="40" s="1"/>
  <c r="AF20" i="40"/>
  <c r="AH20" i="40" s="1"/>
  <c r="P22" i="40"/>
  <c r="R22" i="40" s="1"/>
  <c r="BA22" i="40"/>
  <c r="R22" i="45" s="1"/>
  <c r="AD32" i="40"/>
  <c r="K25" i="40"/>
  <c r="BB25" i="40" s="1"/>
  <c r="X15" i="40"/>
  <c r="Z15" i="40" s="1"/>
  <c r="AN23" i="40"/>
  <c r="AP23" i="40" s="1"/>
  <c r="AN19" i="40"/>
  <c r="AP19" i="40" s="1"/>
  <c r="AL32" i="40"/>
  <c r="K28" i="40"/>
  <c r="BB28" i="40" s="1"/>
  <c r="BB17" i="40"/>
  <c r="AF10" i="40"/>
  <c r="AH10" i="40" s="1"/>
  <c r="AN10" i="40"/>
  <c r="AP10" i="40" s="1"/>
  <c r="K31" i="40"/>
  <c r="BB31" i="40" s="1"/>
  <c r="AN30" i="40"/>
  <c r="AP30" i="40" s="1"/>
  <c r="BA29" i="40"/>
  <c r="R29" i="45" s="1"/>
  <c r="AV26" i="40"/>
  <c r="AX26" i="40" s="1"/>
  <c r="X25" i="40"/>
  <c r="Z25" i="40" s="1"/>
  <c r="X21" i="40"/>
  <c r="Z21" i="40" s="1"/>
  <c r="BB18" i="40"/>
  <c r="BA24" i="40"/>
  <c r="R24" i="45" s="1"/>
  <c r="BA20" i="40"/>
  <c r="R20" i="45" s="1"/>
  <c r="AF14" i="40"/>
  <c r="AH14" i="40" s="1"/>
  <c r="AN14" i="40"/>
  <c r="AP14" i="40"/>
  <c r="AF11" i="40"/>
  <c r="AH11" i="40" s="1"/>
  <c r="P9" i="40"/>
  <c r="BA9" i="40"/>
  <c r="R9" i="45" s="1"/>
  <c r="R9" i="40"/>
  <c r="BA8" i="40"/>
  <c r="R8" i="45" s="1"/>
  <c r="AJ34" i="41"/>
  <c r="AQ34" i="41" s="1"/>
  <c r="AN30" i="41"/>
  <c r="AP30" i="41" s="1"/>
  <c r="AF18" i="41"/>
  <c r="AH18" i="41" s="1"/>
  <c r="AN26" i="41"/>
  <c r="AP26" i="41" s="1"/>
  <c r="P9" i="41"/>
  <c r="R9" i="41" s="1"/>
  <c r="X9" i="41"/>
  <c r="Z9" i="41" s="1"/>
  <c r="P14" i="41"/>
  <c r="R14" i="41" s="1"/>
  <c r="BA14" i="41"/>
  <c r="O14" i="45" s="1"/>
  <c r="AF24" i="41"/>
  <c r="AH24" i="41" s="1"/>
  <c r="P20" i="41"/>
  <c r="R20" i="41" s="1"/>
  <c r="AN24" i="41"/>
  <c r="AP24" i="41" s="1"/>
  <c r="P26" i="41"/>
  <c r="R26" i="41" s="1"/>
  <c r="AF11" i="41"/>
  <c r="AH11" i="41" s="1"/>
  <c r="X12" i="41"/>
  <c r="Z12" i="41" s="1"/>
  <c r="X18" i="41"/>
  <c r="Z18" i="41" s="1"/>
  <c r="X22" i="41"/>
  <c r="Z22" i="41"/>
  <c r="H33" i="41"/>
  <c r="K33" i="41" s="1"/>
  <c r="AN20" i="41"/>
  <c r="AP20" i="41" s="1"/>
  <c r="AN15" i="41"/>
  <c r="AP15" i="41" s="1"/>
  <c r="AN11" i="41"/>
  <c r="AP11" i="41" s="1"/>
  <c r="AF25" i="41"/>
  <c r="AH25" i="41" s="1"/>
  <c r="AV29" i="41"/>
  <c r="AX29" i="41" s="1"/>
  <c r="AN23" i="41"/>
  <c r="AP23" i="41" s="1"/>
  <c r="AV22" i="41"/>
  <c r="AX22" i="41" s="1"/>
  <c r="BA22" i="41"/>
  <c r="O22" i="45" s="1"/>
  <c r="P22" i="41"/>
  <c r="R22" i="41" s="1"/>
  <c r="BA23" i="41"/>
  <c r="O23" i="45" s="1"/>
  <c r="AF21" i="41"/>
  <c r="AH21" i="41"/>
  <c r="X13" i="41"/>
  <c r="Z13" i="41" s="1"/>
  <c r="AV14" i="41"/>
  <c r="AX14" i="41" s="1"/>
  <c r="J13" i="41"/>
  <c r="K13" i="41" s="1"/>
  <c r="BB13" i="41" s="1"/>
  <c r="AD32" i="41"/>
  <c r="AF8" i="41"/>
  <c r="AH8" i="41" s="1"/>
  <c r="X21" i="41"/>
  <c r="Z21" i="41" s="1"/>
  <c r="D34" i="41"/>
  <c r="K34" i="41" s="1"/>
  <c r="BA9" i="41"/>
  <c r="O9" i="45" s="1"/>
  <c r="N32" i="41"/>
  <c r="AX8" i="41"/>
  <c r="J10" i="41"/>
  <c r="X28" i="41"/>
  <c r="Z28" i="41" s="1"/>
  <c r="X25" i="41"/>
  <c r="Z25" i="41" s="1"/>
  <c r="P29" i="41"/>
  <c r="R29" i="41" s="1"/>
  <c r="BA29" i="41"/>
  <c r="O29" i="45" s="1"/>
  <c r="AV10" i="41"/>
  <c r="AX10" i="41"/>
  <c r="AF30" i="41"/>
  <c r="AH30" i="41" s="1"/>
  <c r="J28" i="41"/>
  <c r="K28" i="41" s="1"/>
  <c r="BB28" i="41" s="1"/>
  <c r="K31" i="41"/>
  <c r="BB31" i="41" s="1"/>
  <c r="AF27" i="41"/>
  <c r="AH27" i="41" s="1"/>
  <c r="BA30" i="41"/>
  <c r="O30" i="45" s="1"/>
  <c r="AV23" i="41"/>
  <c r="AX23" i="41" s="1"/>
  <c r="AF31" i="41"/>
  <c r="AH31" i="41" s="1"/>
  <c r="K21" i="41"/>
  <c r="BB21" i="41" s="1"/>
  <c r="BA18" i="41"/>
  <c r="O18" i="45" s="1"/>
  <c r="AF16" i="41"/>
  <c r="AH16" i="41" s="1"/>
  <c r="BA12" i="41"/>
  <c r="O12" i="45" s="1"/>
  <c r="AV9" i="41"/>
  <c r="V32" i="41"/>
  <c r="X8" i="41"/>
  <c r="Z8" i="41" s="1"/>
  <c r="P10" i="41"/>
  <c r="R10" i="41" s="1"/>
  <c r="K8" i="41"/>
  <c r="BB8" i="41" s="1"/>
  <c r="BA20" i="41"/>
  <c r="O20" i="45" s="1"/>
  <c r="AT32" i="41"/>
  <c r="BA11" i="41"/>
  <c r="O11" i="45" s="1"/>
  <c r="J36" i="42" l="1"/>
  <c r="K36" i="42" s="1"/>
  <c r="X32" i="45"/>
  <c r="O32" i="45"/>
  <c r="AV33" i="41"/>
  <c r="AY33" i="41" s="1"/>
  <c r="P33" i="40"/>
  <c r="S33" i="40" s="1"/>
  <c r="S35" i="40" s="1"/>
  <c r="L37" i="40" s="1"/>
  <c r="S37" i="40" s="1"/>
  <c r="AH36" i="41"/>
  <c r="AI36" i="41" s="1"/>
  <c r="J36" i="43"/>
  <c r="K36" i="43" s="1"/>
  <c r="AA32" i="45"/>
  <c r="AX36" i="40"/>
  <c r="AY36" i="40" s="1"/>
  <c r="J36" i="41"/>
  <c r="K36" i="41" s="1"/>
  <c r="BA32" i="40"/>
  <c r="BB32" i="40"/>
  <c r="X33" i="43"/>
  <c r="AA33" i="43" s="1"/>
  <c r="AH36" i="40"/>
  <c r="AI36" i="40" s="1"/>
  <c r="Z10" i="43"/>
  <c r="Z36" i="43" s="1"/>
  <c r="AA36" i="43" s="1"/>
  <c r="BA32" i="43"/>
  <c r="R32" i="45"/>
  <c r="AN33" i="42"/>
  <c r="AQ33" i="42" s="1"/>
  <c r="K73" i="54"/>
  <c r="BA68" i="54"/>
  <c r="D74" i="54"/>
  <c r="K74" i="54" s="1"/>
  <c r="BA74" i="54" s="1"/>
  <c r="AD74" i="45" s="1"/>
  <c r="BA67" i="53"/>
  <c r="S68" i="53"/>
  <c r="K73" i="51"/>
  <c r="BA68" i="51"/>
  <c r="D74" i="51"/>
  <c r="K74" i="51" s="1"/>
  <c r="BA74" i="51" s="1"/>
  <c r="L74" i="45" s="1"/>
  <c r="R36" i="40"/>
  <c r="S36" i="40" s="1"/>
  <c r="R36" i="41"/>
  <c r="S36" i="41" s="1"/>
  <c r="R36" i="43"/>
  <c r="S36" i="43" s="1"/>
  <c r="AH36" i="43"/>
  <c r="AI36" i="43" s="1"/>
  <c r="AP36" i="43"/>
  <c r="AQ36" i="43" s="1"/>
  <c r="K35" i="43"/>
  <c r="AF33" i="43"/>
  <c r="AI33" i="43" s="1"/>
  <c r="AJ34" i="43"/>
  <c r="AQ34" i="43" s="1"/>
  <c r="P33" i="43"/>
  <c r="S33" i="43" s="1"/>
  <c r="AX36" i="43"/>
  <c r="AY36" i="43" s="1"/>
  <c r="L34" i="43"/>
  <c r="S34" i="43" s="1"/>
  <c r="AB34" i="43"/>
  <c r="AI34" i="43" s="1"/>
  <c r="AV33" i="43"/>
  <c r="AY33" i="43" s="1"/>
  <c r="T34" i="43"/>
  <c r="AA34" i="43" s="1"/>
  <c r="K8" i="43"/>
  <c r="BB8" i="43" s="1"/>
  <c r="BB32" i="43" s="1"/>
  <c r="AN33" i="43"/>
  <c r="AQ33" i="43" s="1"/>
  <c r="AR34" i="43"/>
  <c r="AY34" i="43" s="1"/>
  <c r="AX36" i="42"/>
  <c r="AY36" i="42" s="1"/>
  <c r="BB32" i="42"/>
  <c r="X33" i="42"/>
  <c r="AA33" i="42" s="1"/>
  <c r="AB34" i="42"/>
  <c r="AI34" i="42" s="1"/>
  <c r="P33" i="42"/>
  <c r="S33" i="42" s="1"/>
  <c r="AH36" i="42"/>
  <c r="AI36" i="42" s="1"/>
  <c r="AR34" i="42"/>
  <c r="AY34" i="42" s="1"/>
  <c r="T34" i="42"/>
  <c r="AA34" i="42" s="1"/>
  <c r="AP9" i="42"/>
  <c r="AP36" i="42" s="1"/>
  <c r="AQ36" i="42" s="1"/>
  <c r="K35" i="42"/>
  <c r="R8" i="42"/>
  <c r="R36" i="42" s="1"/>
  <c r="S36" i="42" s="1"/>
  <c r="AF33" i="42"/>
  <c r="AI33" i="42" s="1"/>
  <c r="L34" i="42"/>
  <c r="S34" i="42" s="1"/>
  <c r="BA32" i="42"/>
  <c r="AJ34" i="42"/>
  <c r="AQ34" i="42" s="1"/>
  <c r="AV33" i="42"/>
  <c r="AY33" i="42" s="1"/>
  <c r="Z8" i="42"/>
  <c r="Z36" i="42" s="1"/>
  <c r="AA36" i="42" s="1"/>
  <c r="AP36" i="40"/>
  <c r="AQ36" i="40" s="1"/>
  <c r="AN33" i="40"/>
  <c r="AQ33" i="40" s="1"/>
  <c r="K35" i="40"/>
  <c r="Z36" i="40"/>
  <c r="AA36" i="40" s="1"/>
  <c r="AR34" i="40"/>
  <c r="AY34" i="40" s="1"/>
  <c r="X33" i="40"/>
  <c r="AA33" i="40" s="1"/>
  <c r="AB34" i="40"/>
  <c r="AI34" i="40" s="1"/>
  <c r="J36" i="40"/>
  <c r="K36" i="40" s="1"/>
  <c r="AF33" i="40"/>
  <c r="AI33" i="40" s="1"/>
  <c r="AI35" i="40" s="1"/>
  <c r="AJ34" i="40"/>
  <c r="AQ34" i="40" s="1"/>
  <c r="AV33" i="40"/>
  <c r="AY33" i="40" s="1"/>
  <c r="T34" i="40"/>
  <c r="AA34" i="40" s="1"/>
  <c r="AP36" i="41"/>
  <c r="AQ36" i="41" s="1"/>
  <c r="P33" i="41"/>
  <c r="S33" i="41" s="1"/>
  <c r="X33" i="41"/>
  <c r="AA33" i="41" s="1"/>
  <c r="AX9" i="41"/>
  <c r="AX36" i="41" s="1"/>
  <c r="AY36" i="41" s="1"/>
  <c r="L34" i="41"/>
  <c r="S34" i="41" s="1"/>
  <c r="K35" i="41"/>
  <c r="AF33" i="41"/>
  <c r="AI33" i="41" s="1"/>
  <c r="K10" i="41"/>
  <c r="BB10" i="41" s="1"/>
  <c r="BB32" i="41" s="1"/>
  <c r="AR34" i="41"/>
  <c r="AY34" i="41" s="1"/>
  <c r="Z36" i="41"/>
  <c r="AA36" i="41" s="1"/>
  <c r="T34" i="41"/>
  <c r="AA34" i="41" s="1"/>
  <c r="BA32" i="41"/>
  <c r="AB34" i="41"/>
  <c r="AI34" i="41" s="1"/>
  <c r="AN33" i="41"/>
  <c r="AQ33" i="41" s="1"/>
  <c r="AQ35" i="41" s="1"/>
  <c r="AY35" i="42" l="1"/>
  <c r="AQ35" i="42"/>
  <c r="AY35" i="41"/>
  <c r="BA34" i="43"/>
  <c r="AA34" i="45" s="1"/>
  <c r="BA34" i="40"/>
  <c r="R34" i="45" s="1"/>
  <c r="AA35" i="41"/>
  <c r="T37" i="41" s="1"/>
  <c r="AA37" i="41" s="1"/>
  <c r="S38" i="40"/>
  <c r="S63" i="40" s="1"/>
  <c r="AI35" i="42"/>
  <c r="AB37" i="42" s="1"/>
  <c r="AI37" i="42" s="1"/>
  <c r="AI38" i="42" s="1"/>
  <c r="AI63" i="42" s="1"/>
  <c r="AQ35" i="43"/>
  <c r="S35" i="41"/>
  <c r="L37" i="41" s="1"/>
  <c r="S37" i="41" s="1"/>
  <c r="S38" i="41" s="1"/>
  <c r="S63" i="41" s="1"/>
  <c r="L65" i="41" s="1"/>
  <c r="AA35" i="43"/>
  <c r="AB37" i="40"/>
  <c r="AI37" i="40" s="1"/>
  <c r="AI38" i="40" s="1"/>
  <c r="AI63" i="40" s="1"/>
  <c r="AB65" i="40" s="1"/>
  <c r="AI65" i="40" s="1"/>
  <c r="AI67" i="40" s="1"/>
  <c r="AI68" i="40" s="1"/>
  <c r="BA34" i="42"/>
  <c r="X34" i="45" s="1"/>
  <c r="AY35" i="43"/>
  <c r="AR37" i="43" s="1"/>
  <c r="AY37" i="43" s="1"/>
  <c r="AY38" i="43" s="1"/>
  <c r="BA34" i="41"/>
  <c r="O34" i="45" s="1"/>
  <c r="AY35" i="40"/>
  <c r="AQ35" i="40"/>
  <c r="AJ37" i="40" s="1"/>
  <c r="AQ37" i="40" s="1"/>
  <c r="BA73" i="54"/>
  <c r="AD73" i="45" s="1"/>
  <c r="K75" i="54"/>
  <c r="BA75" i="54" s="1"/>
  <c r="L74" i="53"/>
  <c r="S74" i="53" s="1"/>
  <c r="BA74" i="53" s="1"/>
  <c r="U74" i="45" s="1"/>
  <c r="S73" i="53"/>
  <c r="BA68" i="53"/>
  <c r="BA73" i="51"/>
  <c r="L73" i="45" s="1"/>
  <c r="L75" i="45" s="1"/>
  <c r="K75" i="51"/>
  <c r="BA75" i="51" s="1"/>
  <c r="T37" i="43"/>
  <c r="AA37" i="43" s="1"/>
  <c r="AA38" i="43" s="1"/>
  <c r="AA63" i="43" s="1"/>
  <c r="AJ37" i="43"/>
  <c r="AQ37" i="43" s="1"/>
  <c r="AQ38" i="43" s="1"/>
  <c r="AQ63" i="43" s="1"/>
  <c r="AI35" i="43"/>
  <c r="BA36" i="43"/>
  <c r="D37" i="43"/>
  <c r="K37" i="43" s="1"/>
  <c r="S35" i="43"/>
  <c r="BA33" i="43"/>
  <c r="AA33" i="45" s="1"/>
  <c r="AJ37" i="42"/>
  <c r="AQ37" i="42" s="1"/>
  <c r="AQ38" i="42" s="1"/>
  <c r="AQ63" i="42" s="1"/>
  <c r="BA36" i="42"/>
  <c r="X36" i="45" s="1"/>
  <c r="S35" i="42"/>
  <c r="AA35" i="42"/>
  <c r="AR37" i="42"/>
  <c r="AY37" i="42" s="1"/>
  <c r="AY38" i="42" s="1"/>
  <c r="D37" i="42"/>
  <c r="K37" i="42" s="1"/>
  <c r="BA33" i="42"/>
  <c r="X33" i="45" s="1"/>
  <c r="L65" i="40"/>
  <c r="S65" i="40" s="1"/>
  <c r="S67" i="40" s="1"/>
  <c r="S68" i="40"/>
  <c r="AQ38" i="40"/>
  <c r="AQ63" i="40" s="1"/>
  <c r="AR37" i="40"/>
  <c r="AY37" i="40" s="1"/>
  <c r="AY38" i="40" s="1"/>
  <c r="AR65" i="40" s="1"/>
  <c r="AY65" i="40" s="1"/>
  <c r="AY67" i="40" s="1"/>
  <c r="D37" i="40"/>
  <c r="K37" i="40" s="1"/>
  <c r="K38" i="40" s="1"/>
  <c r="BA36" i="40"/>
  <c r="R36" i="45" s="1"/>
  <c r="AA35" i="40"/>
  <c r="BA33" i="40"/>
  <c r="R33" i="45" s="1"/>
  <c r="R35" i="45" s="1"/>
  <c r="AR37" i="41"/>
  <c r="AY37" i="41" s="1"/>
  <c r="AY38" i="41" s="1"/>
  <c r="AI35" i="41"/>
  <c r="AJ37" i="41"/>
  <c r="AQ37" i="41" s="1"/>
  <c r="AQ38" i="41" s="1"/>
  <c r="AQ63" i="41" s="1"/>
  <c r="AA38" i="41"/>
  <c r="AA63" i="41" s="1"/>
  <c r="D37" i="41"/>
  <c r="K37" i="41" s="1"/>
  <c r="BA33" i="41"/>
  <c r="O33" i="45" s="1"/>
  <c r="BA36" i="41"/>
  <c r="O36" i="45" s="1"/>
  <c r="BA35" i="42" l="1"/>
  <c r="AA35" i="45"/>
  <c r="BA35" i="43"/>
  <c r="AY63" i="41"/>
  <c r="AR65" i="41"/>
  <c r="S65" i="41"/>
  <c r="S67" i="41" s="1"/>
  <c r="S68" i="41" s="1"/>
  <c r="L74" i="41" s="1"/>
  <c r="L65" i="22"/>
  <c r="O35" i="45"/>
  <c r="X35" i="45"/>
  <c r="AY63" i="40"/>
  <c r="AY68" i="40" s="1"/>
  <c r="BA35" i="41"/>
  <c r="AD38" i="45"/>
  <c r="AD63" i="45" s="1"/>
  <c r="AA36" i="45"/>
  <c r="S75" i="53"/>
  <c r="BA75" i="53" s="1"/>
  <c r="BA73" i="53"/>
  <c r="U73" i="45" s="1"/>
  <c r="U75" i="45" s="1"/>
  <c r="AJ65" i="43"/>
  <c r="AQ65" i="43" s="1"/>
  <c r="AQ67" i="43" s="1"/>
  <c r="AQ68" i="43" s="1"/>
  <c r="AY63" i="43"/>
  <c r="AR65" i="43"/>
  <c r="AY65" i="43" s="1"/>
  <c r="AY67" i="43" s="1"/>
  <c r="T65" i="43"/>
  <c r="AA65" i="43" s="1"/>
  <c r="AA67" i="43" s="1"/>
  <c r="AA68" i="43" s="1"/>
  <c r="AB37" i="43"/>
  <c r="AI37" i="43" s="1"/>
  <c r="AI38" i="43" s="1"/>
  <c r="AI63" i="43" s="1"/>
  <c r="K38" i="43"/>
  <c r="L37" i="43"/>
  <c r="S37" i="43" s="1"/>
  <c r="S38" i="43" s="1"/>
  <c r="S63" i="43" s="1"/>
  <c r="AB65" i="42"/>
  <c r="AY63" i="42"/>
  <c r="AR65" i="42"/>
  <c r="AJ65" i="42"/>
  <c r="K38" i="42"/>
  <c r="L37" i="42"/>
  <c r="S37" i="42" s="1"/>
  <c r="S38" i="42" s="1"/>
  <c r="S63" i="42" s="1"/>
  <c r="T37" i="42"/>
  <c r="AA37" i="42" s="1"/>
  <c r="AA38" i="42" s="1"/>
  <c r="AA63" i="42" s="1"/>
  <c r="AJ65" i="40"/>
  <c r="AQ65" i="40" s="1"/>
  <c r="AQ67" i="40" s="1"/>
  <c r="AQ68" i="40" s="1"/>
  <c r="AB74" i="40"/>
  <c r="AI74" i="40" s="1"/>
  <c r="AI73" i="40"/>
  <c r="AI75" i="40" s="1"/>
  <c r="K63" i="40"/>
  <c r="T37" i="40"/>
  <c r="AA37" i="40" s="1"/>
  <c r="AA38" i="40" s="1"/>
  <c r="BA38" i="40" s="1"/>
  <c r="BA35" i="40"/>
  <c r="L74" i="40"/>
  <c r="S74" i="40" s="1"/>
  <c r="S73" i="40"/>
  <c r="AJ65" i="41"/>
  <c r="T65" i="41"/>
  <c r="K38" i="41"/>
  <c r="AB37" i="41"/>
  <c r="AI37" i="41" s="1"/>
  <c r="AI38" i="41" s="1"/>
  <c r="AI63" i="41" s="1"/>
  <c r="S73" i="41" l="1"/>
  <c r="AQ65" i="42"/>
  <c r="AQ67" i="42" s="1"/>
  <c r="AQ68" i="42" s="1"/>
  <c r="AJ65" i="26"/>
  <c r="AQ65" i="41"/>
  <c r="AQ67" i="41" s="1"/>
  <c r="AQ68" i="41" s="1"/>
  <c r="AQ73" i="41" s="1"/>
  <c r="AJ65" i="22"/>
  <c r="AA65" i="41"/>
  <c r="AA67" i="41" s="1"/>
  <c r="AA68" i="41" s="1"/>
  <c r="AA73" i="41" s="1"/>
  <c r="S74" i="41"/>
  <c r="L74" i="22"/>
  <c r="AY65" i="41"/>
  <c r="AY67" i="41" s="1"/>
  <c r="AY68" i="41" s="1"/>
  <c r="AR65" i="22"/>
  <c r="AY65" i="42"/>
  <c r="AY67" i="42" s="1"/>
  <c r="AY68" i="42" s="1"/>
  <c r="AR65" i="26"/>
  <c r="AI65" i="42"/>
  <c r="AI67" i="42" s="1"/>
  <c r="AI68" i="42" s="1"/>
  <c r="AI73" i="42" s="1"/>
  <c r="S75" i="41"/>
  <c r="AQ73" i="43"/>
  <c r="AJ74" i="43"/>
  <c r="AQ74" i="43" s="1"/>
  <c r="AB65" i="43"/>
  <c r="AI65" i="43" s="1"/>
  <c r="AI67" i="43" s="1"/>
  <c r="AI68" i="43" s="1"/>
  <c r="AY68" i="43"/>
  <c r="L65" i="43"/>
  <c r="S65" i="43" s="1"/>
  <c r="S67" i="43" s="1"/>
  <c r="S68" i="43" s="1"/>
  <c r="BA38" i="43"/>
  <c r="K63" i="43"/>
  <c r="AA73" i="43"/>
  <c r="T74" i="43"/>
  <c r="AA74" i="43" s="1"/>
  <c r="BA37" i="43"/>
  <c r="AA37" i="45" s="1"/>
  <c r="AA38" i="45" s="1"/>
  <c r="AQ73" i="42"/>
  <c r="AJ74" i="42"/>
  <c r="L65" i="42"/>
  <c r="AB74" i="42"/>
  <c r="T65" i="42"/>
  <c r="BA38" i="42"/>
  <c r="K63" i="42"/>
  <c r="BA37" i="42"/>
  <c r="X37" i="45" s="1"/>
  <c r="X38" i="45" s="1"/>
  <c r="X63" i="45" s="1"/>
  <c r="AQ73" i="40"/>
  <c r="AJ74" i="40"/>
  <c r="AQ74" i="40" s="1"/>
  <c r="AA63" i="40"/>
  <c r="BA63" i="40" s="1"/>
  <c r="BA37" i="40"/>
  <c r="R37" i="45" s="1"/>
  <c r="R38" i="45" s="1"/>
  <c r="R63" i="45" s="1"/>
  <c r="D65" i="40"/>
  <c r="K65" i="40" s="1"/>
  <c r="S75" i="40"/>
  <c r="AR74" i="40"/>
  <c r="AY74" i="40" s="1"/>
  <c r="AY73" i="40"/>
  <c r="AB65" i="41"/>
  <c r="BA38" i="41"/>
  <c r="K63" i="41"/>
  <c r="BA37" i="41"/>
  <c r="O37" i="45" s="1"/>
  <c r="O38" i="45" s="1"/>
  <c r="O63" i="45" s="1"/>
  <c r="T74" i="41" l="1"/>
  <c r="AB65" i="26"/>
  <c r="AJ74" i="41"/>
  <c r="AR74" i="42"/>
  <c r="AY73" i="42"/>
  <c r="AA63" i="45"/>
  <c r="AY73" i="41"/>
  <c r="AR74" i="41"/>
  <c r="AQ74" i="42"/>
  <c r="AQ75" i="42" s="1"/>
  <c r="AJ74" i="26"/>
  <c r="AQ75" i="40"/>
  <c r="AI65" i="41"/>
  <c r="AI67" i="41" s="1"/>
  <c r="AI68" i="41" s="1"/>
  <c r="AB74" i="41" s="1"/>
  <c r="AB65" i="22"/>
  <c r="AQ75" i="43"/>
  <c r="AA74" i="41"/>
  <c r="AA75" i="41" s="1"/>
  <c r="S65" i="42"/>
  <c r="S67" i="42" s="1"/>
  <c r="S68" i="42" s="1"/>
  <c r="S73" i="42" s="1"/>
  <c r="L65" i="26"/>
  <c r="AI74" i="42"/>
  <c r="AI75" i="42" s="1"/>
  <c r="AQ74" i="41"/>
  <c r="AQ75" i="41" s="1"/>
  <c r="AJ74" i="22"/>
  <c r="AA65" i="42"/>
  <c r="AA67" i="42" s="1"/>
  <c r="AA68" i="42" s="1"/>
  <c r="T74" i="42" s="1"/>
  <c r="T65" i="26"/>
  <c r="AB74" i="43"/>
  <c r="AI74" i="43" s="1"/>
  <c r="AI73" i="43"/>
  <c r="AI75" i="43" s="1"/>
  <c r="L74" i="43"/>
  <c r="S74" i="43" s="1"/>
  <c r="S73" i="43"/>
  <c r="AA75" i="43"/>
  <c r="D65" i="43"/>
  <c r="K65" i="43" s="1"/>
  <c r="BA63" i="43"/>
  <c r="AR74" i="43"/>
  <c r="AY74" i="43" s="1"/>
  <c r="AY73" i="43"/>
  <c r="AY75" i="43" s="1"/>
  <c r="D65" i="42"/>
  <c r="BA63" i="42"/>
  <c r="T65" i="40"/>
  <c r="AY75" i="40"/>
  <c r="K67" i="40"/>
  <c r="D65" i="41"/>
  <c r="BA63" i="41"/>
  <c r="L74" i="42" l="1"/>
  <c r="L74" i="26" s="1"/>
  <c r="AA73" i="42"/>
  <c r="AB74" i="26"/>
  <c r="AA74" i="42"/>
  <c r="T74" i="26"/>
  <c r="AI74" i="41"/>
  <c r="AB74" i="22"/>
  <c r="AI73" i="41"/>
  <c r="AY74" i="41"/>
  <c r="AY75" i="41" s="1"/>
  <c r="AR74" i="22"/>
  <c r="AA65" i="40"/>
  <c r="T65" i="22"/>
  <c r="K65" i="42"/>
  <c r="K67" i="42" s="1"/>
  <c r="D65" i="26"/>
  <c r="K65" i="41"/>
  <c r="BA65" i="41" s="1"/>
  <c r="O65" i="45" s="1"/>
  <c r="O67" i="45" s="1"/>
  <c r="O68" i="45" s="1"/>
  <c r="D65" i="22"/>
  <c r="S74" i="42"/>
  <c r="S75" i="42" s="1"/>
  <c r="AY74" i="42"/>
  <c r="AY75" i="42" s="1"/>
  <c r="AR74" i="26"/>
  <c r="S75" i="43"/>
  <c r="BA65" i="43"/>
  <c r="K67" i="43"/>
  <c r="K68" i="40"/>
  <c r="AA75" i="42" l="1"/>
  <c r="AI75" i="41"/>
  <c r="K67" i="41"/>
  <c r="BA67" i="41" s="1"/>
  <c r="BA65" i="42"/>
  <c r="X65" i="45" s="1"/>
  <c r="X67" i="45" s="1"/>
  <c r="X68" i="45" s="1"/>
  <c r="AD67" i="45"/>
  <c r="AA65" i="45"/>
  <c r="AA67" i="45" s="1"/>
  <c r="AA68" i="45" s="1"/>
  <c r="AA67" i="40"/>
  <c r="BA65" i="40"/>
  <c r="R65" i="45" s="1"/>
  <c r="R67" i="45" s="1"/>
  <c r="R68" i="45" s="1"/>
  <c r="AD68" i="45"/>
  <c r="BA67" i="43"/>
  <c r="K68" i="43"/>
  <c r="BA67" i="42"/>
  <c r="K68" i="42"/>
  <c r="K73" i="40"/>
  <c r="D74" i="40"/>
  <c r="K74" i="40" s="1"/>
  <c r="K68" i="41" l="1"/>
  <c r="BA68" i="41" s="1"/>
  <c r="AA68" i="40"/>
  <c r="BA67" i="40"/>
  <c r="K73" i="43"/>
  <c r="BA68" i="43"/>
  <c r="D74" i="43"/>
  <c r="K74" i="43" s="1"/>
  <c r="BA74" i="43" s="1"/>
  <c r="AA74" i="45" s="1"/>
  <c r="K73" i="42"/>
  <c r="BA68" i="42"/>
  <c r="D74" i="42"/>
  <c r="K75" i="40"/>
  <c r="K73" i="41" l="1"/>
  <c r="D74" i="41"/>
  <c r="K74" i="42"/>
  <c r="BA74" i="42" s="1"/>
  <c r="X74" i="45" s="1"/>
  <c r="D74" i="26"/>
  <c r="K74" i="41"/>
  <c r="BA74" i="41" s="1"/>
  <c r="O74" i="45" s="1"/>
  <c r="D74" i="22"/>
  <c r="T74" i="40"/>
  <c r="AA73" i="40"/>
  <c r="BA68" i="40"/>
  <c r="BA73" i="43"/>
  <c r="K75" i="43"/>
  <c r="BA75" i="43" s="1"/>
  <c r="BA73" i="42"/>
  <c r="X73" i="45" s="1"/>
  <c r="X75" i="45" s="1"/>
  <c r="K75" i="42"/>
  <c r="BA75" i="42" s="1"/>
  <c r="BA73" i="41"/>
  <c r="O73" i="45" s="1"/>
  <c r="K75" i="41" l="1"/>
  <c r="BA75" i="41" s="1"/>
  <c r="BA73" i="40"/>
  <c r="R73" i="45" s="1"/>
  <c r="AD75" i="45"/>
  <c r="AA73" i="45"/>
  <c r="AA75" i="45" s="1"/>
  <c r="AA74" i="40"/>
  <c r="BA74" i="40" s="1"/>
  <c r="R74" i="45" s="1"/>
  <c r="T74" i="22"/>
  <c r="O75" i="45"/>
  <c r="AY71" i="38"/>
  <c r="AQ71" i="38"/>
  <c r="AI71" i="38"/>
  <c r="AA71" i="38"/>
  <c r="AA72" i="38" s="1"/>
  <c r="S71" i="38"/>
  <c r="K71" i="38"/>
  <c r="B71" i="38"/>
  <c r="AY70" i="38"/>
  <c r="AQ70" i="38"/>
  <c r="AI70" i="38"/>
  <c r="AA70" i="38"/>
  <c r="S70" i="38"/>
  <c r="K70" i="38"/>
  <c r="B70" i="38"/>
  <c r="AY66" i="38"/>
  <c r="AQ66" i="38"/>
  <c r="AI66" i="38"/>
  <c r="AA66" i="38"/>
  <c r="S66" i="38"/>
  <c r="K66" i="38"/>
  <c r="B66" i="38"/>
  <c r="AY61" i="38"/>
  <c r="AQ61" i="38"/>
  <c r="AI61" i="38"/>
  <c r="AA61" i="38"/>
  <c r="S61" i="38"/>
  <c r="K61" i="38"/>
  <c r="B61" i="38"/>
  <c r="AY60" i="38"/>
  <c r="AQ60" i="38"/>
  <c r="AQ62" i="38" s="1"/>
  <c r="AI60" i="38"/>
  <c r="AA60" i="38"/>
  <c r="S60" i="38"/>
  <c r="S62" i="38" s="1"/>
  <c r="K60" i="38"/>
  <c r="B60" i="38"/>
  <c r="AY58" i="38"/>
  <c r="AQ58" i="38"/>
  <c r="AI58" i="38"/>
  <c r="AA58" i="38"/>
  <c r="S58" i="38"/>
  <c r="K58" i="38"/>
  <c r="BA57" i="38"/>
  <c r="I57" i="45" s="1"/>
  <c r="B57" i="38"/>
  <c r="BA54" i="38"/>
  <c r="I54" i="45" s="1"/>
  <c r="B54" i="38"/>
  <c r="BA53" i="38"/>
  <c r="I53" i="45" s="1"/>
  <c r="B53" i="38"/>
  <c r="BA52" i="38"/>
  <c r="I52" i="45" s="1"/>
  <c r="B52" i="38"/>
  <c r="AY49" i="38"/>
  <c r="AQ49" i="38"/>
  <c r="AI49" i="38"/>
  <c r="AA49" i="38"/>
  <c r="S49" i="38"/>
  <c r="K49" i="38"/>
  <c r="B49" i="38"/>
  <c r="AY48" i="38"/>
  <c r="AQ48" i="38"/>
  <c r="AI48" i="38"/>
  <c r="AA48" i="38"/>
  <c r="S48" i="38"/>
  <c r="K48" i="38"/>
  <c r="B48" i="38"/>
  <c r="AY47" i="38"/>
  <c r="AQ47" i="38"/>
  <c r="AI47" i="38"/>
  <c r="AA47" i="38"/>
  <c r="S47" i="38"/>
  <c r="K47" i="38"/>
  <c r="B47" i="38"/>
  <c r="AY46" i="38"/>
  <c r="AQ46" i="38"/>
  <c r="AI46" i="38"/>
  <c r="AA46" i="38"/>
  <c r="S46" i="38"/>
  <c r="K46" i="38"/>
  <c r="B46" i="38"/>
  <c r="AY44" i="38"/>
  <c r="AQ44" i="38"/>
  <c r="AI44" i="38"/>
  <c r="AA44" i="38"/>
  <c r="S44" i="38"/>
  <c r="K44" i="38"/>
  <c r="BA43" i="38"/>
  <c r="I43" i="45" s="1"/>
  <c r="B43" i="38"/>
  <c r="BA42" i="38"/>
  <c r="I42" i="45" s="1"/>
  <c r="B42" i="38"/>
  <c r="BA41" i="38"/>
  <c r="I41" i="45" s="1"/>
  <c r="B41" i="38"/>
  <c r="BA40" i="38"/>
  <c r="I40" i="45" s="1"/>
  <c r="B40" i="38"/>
  <c r="B37" i="38"/>
  <c r="B34" i="38"/>
  <c r="AR32" i="38"/>
  <c r="AJ32" i="38"/>
  <c r="AB32" i="38"/>
  <c r="T32" i="38"/>
  <c r="L32" i="38"/>
  <c r="D32" i="38"/>
  <c r="AZ31" i="38"/>
  <c r="G31" i="45" s="1"/>
  <c r="AW31" i="38"/>
  <c r="AU31" i="38"/>
  <c r="AS31" i="38"/>
  <c r="AT31" i="38" s="1"/>
  <c r="AO31" i="38"/>
  <c r="AM31" i="38"/>
  <c r="AK31" i="38"/>
  <c r="AG31" i="38"/>
  <c r="AE31" i="38"/>
  <c r="AC31" i="38"/>
  <c r="Y31" i="38"/>
  <c r="W31" i="38"/>
  <c r="U31" i="38"/>
  <c r="V31" i="38" s="1"/>
  <c r="O31" i="38"/>
  <c r="M31" i="38"/>
  <c r="N31" i="38" s="1"/>
  <c r="I31" i="38"/>
  <c r="G31" i="38"/>
  <c r="E31" i="38"/>
  <c r="F31" i="38" s="1"/>
  <c r="C31" i="38"/>
  <c r="B31" i="38"/>
  <c r="AZ30" i="38"/>
  <c r="G30" i="45" s="1"/>
  <c r="AW30" i="38"/>
  <c r="AU30" i="38"/>
  <c r="AS30" i="38"/>
  <c r="AT30" i="38" s="1"/>
  <c r="AO30" i="38"/>
  <c r="AM30" i="38"/>
  <c r="AK30" i="38"/>
  <c r="AG30" i="38"/>
  <c r="AE30" i="38"/>
  <c r="AC30" i="38"/>
  <c r="AD30" i="38" s="1"/>
  <c r="AF30" i="38" s="1"/>
  <c r="Y30" i="38"/>
  <c r="W30" i="38"/>
  <c r="U30" i="38"/>
  <c r="V30" i="38" s="1"/>
  <c r="O30" i="38"/>
  <c r="M30" i="38"/>
  <c r="N30" i="38" s="1"/>
  <c r="I30" i="38"/>
  <c r="G30" i="38"/>
  <c r="E30" i="38"/>
  <c r="F30" i="38" s="1"/>
  <c r="C30" i="38"/>
  <c r="B30" i="38"/>
  <c r="AZ29" i="38"/>
  <c r="G29" i="45" s="1"/>
  <c r="AW29" i="38"/>
  <c r="AU29" i="38"/>
  <c r="AS29" i="38"/>
  <c r="AO29" i="38"/>
  <c r="AM29" i="38"/>
  <c r="AK29" i="38"/>
  <c r="AL29" i="38" s="1"/>
  <c r="AG29" i="38"/>
  <c r="AE29" i="38"/>
  <c r="AC29" i="38"/>
  <c r="AD29" i="38" s="1"/>
  <c r="Y29" i="38"/>
  <c r="W29" i="38"/>
  <c r="U29" i="38"/>
  <c r="V29" i="38" s="1"/>
  <c r="X29" i="38" s="1"/>
  <c r="O29" i="38"/>
  <c r="M29" i="38"/>
  <c r="I29" i="38"/>
  <c r="G29" i="38"/>
  <c r="E29" i="38"/>
  <c r="F29" i="38" s="1"/>
  <c r="C29" i="38"/>
  <c r="B29" i="38"/>
  <c r="AZ28" i="38"/>
  <c r="G28" i="45" s="1"/>
  <c r="AW28" i="38"/>
  <c r="AU28" i="38"/>
  <c r="AS28" i="38"/>
  <c r="AT28" i="38" s="1"/>
  <c r="AO28" i="38"/>
  <c r="AM28" i="38"/>
  <c r="AK28" i="38"/>
  <c r="AG28" i="38"/>
  <c r="AE28" i="38"/>
  <c r="AC28" i="38"/>
  <c r="Y28" i="38"/>
  <c r="W28" i="38"/>
  <c r="U28" i="38"/>
  <c r="O28" i="38"/>
  <c r="M28" i="38"/>
  <c r="N28" i="38" s="1"/>
  <c r="I28" i="38"/>
  <c r="G28" i="38"/>
  <c r="E28" i="38"/>
  <c r="F28" i="38" s="1"/>
  <c r="C28" i="38"/>
  <c r="B28" i="38"/>
  <c r="AZ27" i="38"/>
  <c r="G27" i="45" s="1"/>
  <c r="AW27" i="38"/>
  <c r="AU27" i="38"/>
  <c r="AS27" i="38"/>
  <c r="AT27" i="38" s="1"/>
  <c r="AO27" i="38"/>
  <c r="AM27" i="38"/>
  <c r="AK27" i="38"/>
  <c r="AG27" i="38"/>
  <c r="AE27" i="38"/>
  <c r="AC27" i="38"/>
  <c r="Y27" i="38"/>
  <c r="W27" i="38"/>
  <c r="U27" i="38"/>
  <c r="V27" i="38" s="1"/>
  <c r="O27" i="38"/>
  <c r="M27" i="38"/>
  <c r="I27" i="38"/>
  <c r="G27" i="38"/>
  <c r="E27" i="38"/>
  <c r="F27" i="38" s="1"/>
  <c r="C27" i="38"/>
  <c r="B27" i="38"/>
  <c r="AZ26" i="38"/>
  <c r="G26" i="45" s="1"/>
  <c r="AW26" i="38"/>
  <c r="AU26" i="38"/>
  <c r="AS26" i="38"/>
  <c r="AT26" i="38" s="1"/>
  <c r="AO26" i="38"/>
  <c r="AM26" i="38"/>
  <c r="AK26" i="38"/>
  <c r="AG26" i="38"/>
  <c r="AE26" i="38"/>
  <c r="AC26" i="38"/>
  <c r="AD26" i="38" s="1"/>
  <c r="Y26" i="38"/>
  <c r="W26" i="38"/>
  <c r="U26" i="38"/>
  <c r="V26" i="38" s="1"/>
  <c r="O26" i="38"/>
  <c r="M26" i="38"/>
  <c r="I26" i="38"/>
  <c r="G26" i="38"/>
  <c r="E26" i="38"/>
  <c r="F26" i="38" s="1"/>
  <c r="C26" i="38"/>
  <c r="B26" i="38"/>
  <c r="AZ25" i="38"/>
  <c r="G25" i="45" s="1"/>
  <c r="AW25" i="38"/>
  <c r="AU25" i="38"/>
  <c r="AS25" i="38"/>
  <c r="AO25" i="38"/>
  <c r="AM25" i="38"/>
  <c r="AK25" i="38"/>
  <c r="AG25" i="38"/>
  <c r="AE25" i="38"/>
  <c r="AC25" i="38"/>
  <c r="AD25" i="38" s="1"/>
  <c r="Y25" i="38"/>
  <c r="W25" i="38"/>
  <c r="U25" i="38"/>
  <c r="V25" i="38" s="1"/>
  <c r="O25" i="38"/>
  <c r="M25" i="38"/>
  <c r="I25" i="38"/>
  <c r="G25" i="38"/>
  <c r="E25" i="38"/>
  <c r="F25" i="38" s="1"/>
  <c r="C25" i="38"/>
  <c r="B25" i="38"/>
  <c r="AZ24" i="38"/>
  <c r="G24" i="45" s="1"/>
  <c r="AW24" i="38"/>
  <c r="AU24" i="38"/>
  <c r="AS24" i="38"/>
  <c r="AT24" i="38" s="1"/>
  <c r="AO24" i="38"/>
  <c r="AM24" i="38"/>
  <c r="AK24" i="38"/>
  <c r="AL24" i="38" s="1"/>
  <c r="AG24" i="38"/>
  <c r="AE24" i="38"/>
  <c r="AC24" i="38"/>
  <c r="AD24" i="38" s="1"/>
  <c r="Y24" i="38"/>
  <c r="W24" i="38"/>
  <c r="U24" i="38"/>
  <c r="O24" i="38"/>
  <c r="M24" i="38"/>
  <c r="S24" i="38" s="1"/>
  <c r="I24" i="38"/>
  <c r="G24" i="38"/>
  <c r="E24" i="38"/>
  <c r="F24" i="38" s="1"/>
  <c r="C24" i="38"/>
  <c r="B24" i="38"/>
  <c r="AZ23" i="38"/>
  <c r="G23" i="45" s="1"/>
  <c r="AW23" i="38"/>
  <c r="AU23" i="38"/>
  <c r="AS23" i="38"/>
  <c r="AT23" i="38" s="1"/>
  <c r="AO23" i="38"/>
  <c r="AM23" i="38"/>
  <c r="AK23" i="38"/>
  <c r="AL23" i="38" s="1"/>
  <c r="AG23" i="38"/>
  <c r="AE23" i="38"/>
  <c r="AC23" i="38"/>
  <c r="Y23" i="38"/>
  <c r="W23" i="38"/>
  <c r="U23" i="38"/>
  <c r="O23" i="38"/>
  <c r="M23" i="38"/>
  <c r="N23" i="38" s="1"/>
  <c r="I23" i="38"/>
  <c r="G23" i="38"/>
  <c r="E23" i="38"/>
  <c r="F23" i="38" s="1"/>
  <c r="C23" i="38"/>
  <c r="B23" i="38"/>
  <c r="AZ22" i="38"/>
  <c r="G22" i="45" s="1"/>
  <c r="AW22" i="38"/>
  <c r="AU22" i="38"/>
  <c r="AS22" i="38"/>
  <c r="AT22" i="38" s="1"/>
  <c r="AO22" i="38"/>
  <c r="AM22" i="38"/>
  <c r="AK22" i="38"/>
  <c r="AG22" i="38"/>
  <c r="AE22" i="38"/>
  <c r="AC22" i="38"/>
  <c r="Y22" i="38"/>
  <c r="W22" i="38"/>
  <c r="U22" i="38"/>
  <c r="V22" i="38" s="1"/>
  <c r="O22" i="38"/>
  <c r="M22" i="38"/>
  <c r="N22" i="38" s="1"/>
  <c r="I22" i="38"/>
  <c r="G22" i="38"/>
  <c r="E22" i="38"/>
  <c r="F22" i="38" s="1"/>
  <c r="C22" i="38"/>
  <c r="B22" i="38"/>
  <c r="AZ21" i="38"/>
  <c r="G21" i="45" s="1"/>
  <c r="AW21" i="38"/>
  <c r="AU21" i="38"/>
  <c r="AS21" i="38"/>
  <c r="AO21" i="38"/>
  <c r="AM21" i="38"/>
  <c r="AK21" i="38"/>
  <c r="AG21" i="38"/>
  <c r="AE21" i="38"/>
  <c r="AC21" i="38"/>
  <c r="AD21" i="38" s="1"/>
  <c r="Y21" i="38"/>
  <c r="W21" i="38"/>
  <c r="U21" i="38"/>
  <c r="V21" i="38" s="1"/>
  <c r="O21" i="38"/>
  <c r="M21" i="38"/>
  <c r="I21" i="38"/>
  <c r="G21" i="38"/>
  <c r="E21" i="38"/>
  <c r="F21" i="38" s="1"/>
  <c r="C21" i="38"/>
  <c r="B21" i="38"/>
  <c r="AZ20" i="38"/>
  <c r="G20" i="45" s="1"/>
  <c r="AW20" i="38"/>
  <c r="AU20" i="38"/>
  <c r="AS20" i="38"/>
  <c r="AO20" i="38"/>
  <c r="AM20" i="38"/>
  <c r="AK20" i="38"/>
  <c r="AL20" i="38" s="1"/>
  <c r="AG20" i="38"/>
  <c r="AE20" i="38"/>
  <c r="AC20" i="38"/>
  <c r="AD20" i="38" s="1"/>
  <c r="Y20" i="38"/>
  <c r="W20" i="38"/>
  <c r="U20" i="38"/>
  <c r="O20" i="38"/>
  <c r="M20" i="38"/>
  <c r="I20" i="38"/>
  <c r="G20" i="38"/>
  <c r="E20" i="38"/>
  <c r="F20" i="38" s="1"/>
  <c r="C20" i="38"/>
  <c r="B20" i="38"/>
  <c r="AZ19" i="38"/>
  <c r="G19" i="45" s="1"/>
  <c r="AW19" i="38"/>
  <c r="AU19" i="38"/>
  <c r="AS19" i="38"/>
  <c r="AT19" i="38" s="1"/>
  <c r="AO19" i="38"/>
  <c r="AM19" i="38"/>
  <c r="AK19" i="38"/>
  <c r="AL19" i="38" s="1"/>
  <c r="AG19" i="38"/>
  <c r="AE19" i="38"/>
  <c r="AC19" i="38"/>
  <c r="Y19" i="38"/>
  <c r="W19" i="38"/>
  <c r="U19" i="38"/>
  <c r="O19" i="38"/>
  <c r="M19" i="38"/>
  <c r="N19" i="38" s="1"/>
  <c r="I19" i="38"/>
  <c r="G19" i="38"/>
  <c r="E19" i="38"/>
  <c r="F19" i="38" s="1"/>
  <c r="C19" i="38"/>
  <c r="B19" i="38"/>
  <c r="AZ18" i="38"/>
  <c r="G18" i="45" s="1"/>
  <c r="AW18" i="38"/>
  <c r="AU18" i="38"/>
  <c r="AS18" i="38"/>
  <c r="AT18" i="38" s="1"/>
  <c r="AO18" i="38"/>
  <c r="AM18" i="38"/>
  <c r="AK18" i="38"/>
  <c r="AG18" i="38"/>
  <c r="AE18" i="38"/>
  <c r="AC18" i="38"/>
  <c r="Y18" i="38"/>
  <c r="W18" i="38"/>
  <c r="U18" i="38"/>
  <c r="V18" i="38" s="1"/>
  <c r="O18" i="38"/>
  <c r="M18" i="38"/>
  <c r="N18" i="38" s="1"/>
  <c r="I18" i="38"/>
  <c r="G18" i="38"/>
  <c r="E18" i="38"/>
  <c r="F18" i="38" s="1"/>
  <c r="C18" i="38"/>
  <c r="B18" i="38"/>
  <c r="AZ17" i="38"/>
  <c r="G17" i="45" s="1"/>
  <c r="AW17" i="38"/>
  <c r="AU17" i="38"/>
  <c r="AS17" i="38"/>
  <c r="AO17" i="38"/>
  <c r="AM17" i="38"/>
  <c r="AK17" i="38"/>
  <c r="AG17" i="38"/>
  <c r="AE17" i="38"/>
  <c r="AC17" i="38"/>
  <c r="AD17" i="38" s="1"/>
  <c r="Y17" i="38"/>
  <c r="W17" i="38"/>
  <c r="U17" i="38"/>
  <c r="O17" i="38"/>
  <c r="M17" i="38"/>
  <c r="N17" i="38" s="1"/>
  <c r="I17" i="38"/>
  <c r="G17" i="38"/>
  <c r="E17" i="38"/>
  <c r="F17" i="38" s="1"/>
  <c r="C17" i="38"/>
  <c r="B17" i="38"/>
  <c r="AZ16" i="38"/>
  <c r="G16" i="45" s="1"/>
  <c r="AW16" i="38"/>
  <c r="AU16" i="38"/>
  <c r="AS16" i="38"/>
  <c r="AO16" i="38"/>
  <c r="AM16" i="38"/>
  <c r="AK16" i="38"/>
  <c r="AL16" i="38" s="1"/>
  <c r="AG16" i="38"/>
  <c r="AE16" i="38"/>
  <c r="AC16" i="38"/>
  <c r="AD16" i="38" s="1"/>
  <c r="Y16" i="38"/>
  <c r="W16" i="38"/>
  <c r="U16" i="38"/>
  <c r="V16" i="38" s="1"/>
  <c r="X16" i="38" s="1"/>
  <c r="O16" i="38"/>
  <c r="M16" i="38"/>
  <c r="I16" i="38"/>
  <c r="G16" i="38"/>
  <c r="E16" i="38"/>
  <c r="F16" i="38" s="1"/>
  <c r="C16" i="38"/>
  <c r="B16" i="38"/>
  <c r="AZ15" i="38"/>
  <c r="G15" i="45" s="1"/>
  <c r="AW15" i="38"/>
  <c r="AU15" i="38"/>
  <c r="AS15" i="38"/>
  <c r="AT15" i="38" s="1"/>
  <c r="AO15" i="38"/>
  <c r="AM15" i="38"/>
  <c r="AK15" i="38"/>
  <c r="AL15" i="38" s="1"/>
  <c r="AG15" i="38"/>
  <c r="AE15" i="38"/>
  <c r="AC15" i="38"/>
  <c r="Y15" i="38"/>
  <c r="W15" i="38"/>
  <c r="U15" i="38"/>
  <c r="O15" i="38"/>
  <c r="M15" i="38"/>
  <c r="N15" i="38" s="1"/>
  <c r="I15" i="38"/>
  <c r="G15" i="38"/>
  <c r="E15" i="38"/>
  <c r="F15" i="38" s="1"/>
  <c r="C15" i="38"/>
  <c r="B15" i="38"/>
  <c r="AZ14" i="38"/>
  <c r="G14" i="45" s="1"/>
  <c r="AW14" i="38"/>
  <c r="AU14" i="38"/>
  <c r="AS14" i="38"/>
  <c r="AT14" i="38" s="1"/>
  <c r="AO14" i="38"/>
  <c r="AM14" i="38"/>
  <c r="AK14" i="38"/>
  <c r="AL14" i="38" s="1"/>
  <c r="AG14" i="38"/>
  <c r="AE14" i="38"/>
  <c r="AC14" i="38"/>
  <c r="Y14" i="38"/>
  <c r="W14" i="38"/>
  <c r="U14" i="38"/>
  <c r="V14" i="38" s="1"/>
  <c r="X14" i="38" s="1"/>
  <c r="O14" i="38"/>
  <c r="M14" i="38"/>
  <c r="N14" i="38" s="1"/>
  <c r="I14" i="38"/>
  <c r="G14" i="38"/>
  <c r="E14" i="38"/>
  <c r="F14" i="38" s="1"/>
  <c r="C14" i="38"/>
  <c r="B14" i="38"/>
  <c r="AZ13" i="38"/>
  <c r="G13" i="45" s="1"/>
  <c r="AW13" i="38"/>
  <c r="AU13" i="38"/>
  <c r="AS13" i="38"/>
  <c r="AO13" i="38"/>
  <c r="AM13" i="38"/>
  <c r="AK13" i="38"/>
  <c r="AG13" i="38"/>
  <c r="AE13" i="38"/>
  <c r="AC13" i="38"/>
  <c r="Y13" i="38"/>
  <c r="W13" i="38"/>
  <c r="U13" i="38"/>
  <c r="V13" i="38" s="1"/>
  <c r="O13" i="38"/>
  <c r="M13" i="38"/>
  <c r="I13" i="38"/>
  <c r="G13" i="38"/>
  <c r="E13" i="38"/>
  <c r="F13" i="38" s="1"/>
  <c r="C13" i="38"/>
  <c r="B13" i="38"/>
  <c r="AZ12" i="38"/>
  <c r="G12" i="45" s="1"/>
  <c r="AW12" i="38"/>
  <c r="AU12" i="38"/>
  <c r="AS12" i="38"/>
  <c r="AO12" i="38"/>
  <c r="AM12" i="38"/>
  <c r="AK12" i="38"/>
  <c r="AL12" i="38" s="1"/>
  <c r="AG12" i="38"/>
  <c r="AE12" i="38"/>
  <c r="AC12" i="38"/>
  <c r="AD12" i="38" s="1"/>
  <c r="Y12" i="38"/>
  <c r="W12" i="38"/>
  <c r="U12" i="38"/>
  <c r="O12" i="38"/>
  <c r="M12" i="38"/>
  <c r="I12" i="38"/>
  <c r="G12" i="38"/>
  <c r="E12" i="38"/>
  <c r="F12" i="38" s="1"/>
  <c r="C12" i="38"/>
  <c r="B12" i="38"/>
  <c r="AZ11" i="38"/>
  <c r="G11" i="45" s="1"/>
  <c r="AW11" i="38"/>
  <c r="AU11" i="38"/>
  <c r="AS11" i="38"/>
  <c r="AT11" i="38" s="1"/>
  <c r="AO11" i="38"/>
  <c r="AM11" i="38"/>
  <c r="AK11" i="38"/>
  <c r="AL11" i="38" s="1"/>
  <c r="AG11" i="38"/>
  <c r="AE11" i="38"/>
  <c r="AC11" i="38"/>
  <c r="Y11" i="38"/>
  <c r="W11" i="38"/>
  <c r="U11" i="38"/>
  <c r="O11" i="38"/>
  <c r="M11" i="38"/>
  <c r="N11" i="38" s="1"/>
  <c r="I11" i="38"/>
  <c r="G11" i="38"/>
  <c r="E11" i="38"/>
  <c r="F11" i="38" s="1"/>
  <c r="C11" i="38"/>
  <c r="B11" i="38"/>
  <c r="AZ10" i="38"/>
  <c r="G10" i="45" s="1"/>
  <c r="AW10" i="38"/>
  <c r="AU10" i="38"/>
  <c r="AS10" i="38"/>
  <c r="AT10" i="38" s="1"/>
  <c r="AO10" i="38"/>
  <c r="AM10" i="38"/>
  <c r="AK10" i="38"/>
  <c r="AL10" i="38" s="1"/>
  <c r="AG10" i="38"/>
  <c r="AE10" i="38"/>
  <c r="AC10" i="38"/>
  <c r="Y10" i="38"/>
  <c r="W10" i="38"/>
  <c r="U10" i="38"/>
  <c r="V10" i="38" s="1"/>
  <c r="O10" i="38"/>
  <c r="M10" i="38"/>
  <c r="N10" i="38" s="1"/>
  <c r="I10" i="38"/>
  <c r="G10" i="38"/>
  <c r="E10" i="38"/>
  <c r="F10" i="38" s="1"/>
  <c r="C10" i="38"/>
  <c r="B10" i="38"/>
  <c r="AZ9" i="38"/>
  <c r="G9" i="45" s="1"/>
  <c r="AW9" i="38"/>
  <c r="AU9" i="38"/>
  <c r="AS9" i="38"/>
  <c r="AT9" i="38" s="1"/>
  <c r="AV9" i="38" s="1"/>
  <c r="AO9" i="38"/>
  <c r="AM9" i="38"/>
  <c r="AK9" i="38"/>
  <c r="AG9" i="38"/>
  <c r="AE9" i="38"/>
  <c r="AC9" i="38"/>
  <c r="AD9" i="38" s="1"/>
  <c r="Y9" i="38"/>
  <c r="W9" i="38"/>
  <c r="U9" i="38"/>
  <c r="V9" i="38" s="1"/>
  <c r="O9" i="38"/>
  <c r="M9" i="38"/>
  <c r="N9" i="38" s="1"/>
  <c r="I9" i="38"/>
  <c r="G9" i="38"/>
  <c r="E9" i="38"/>
  <c r="F9" i="38" s="1"/>
  <c r="C9" i="38"/>
  <c r="B9" i="38"/>
  <c r="AZ8" i="38"/>
  <c r="AW8" i="38"/>
  <c r="AU8" i="38"/>
  <c r="AS8" i="38"/>
  <c r="AO8" i="38"/>
  <c r="AM8" i="38"/>
  <c r="AK8" i="38"/>
  <c r="AL8" i="38" s="1"/>
  <c r="AN8" i="38" s="1"/>
  <c r="AG8" i="38"/>
  <c r="AE8" i="38"/>
  <c r="AC8" i="38"/>
  <c r="AD8" i="38" s="1"/>
  <c r="Y8" i="38"/>
  <c r="W8" i="38"/>
  <c r="U8" i="38"/>
  <c r="O8" i="38"/>
  <c r="M8" i="38"/>
  <c r="I8" i="38"/>
  <c r="G8" i="38"/>
  <c r="E8" i="38"/>
  <c r="F8" i="38" s="1"/>
  <c r="C8" i="38"/>
  <c r="B8" i="38"/>
  <c r="AV6" i="38"/>
  <c r="AM6" i="38"/>
  <c r="AE6" i="38"/>
  <c r="W6" i="38"/>
  <c r="O6" i="38"/>
  <c r="G6" i="38"/>
  <c r="AV5" i="38"/>
  <c r="AM5" i="38"/>
  <c r="AE5" i="38"/>
  <c r="W5" i="38"/>
  <c r="O5" i="38"/>
  <c r="G5" i="38"/>
  <c r="B3" i="38"/>
  <c r="B2" i="38"/>
  <c r="AY71" i="23"/>
  <c r="AQ71" i="23"/>
  <c r="AI71" i="23"/>
  <c r="AA71" i="23"/>
  <c r="S71" i="23"/>
  <c r="K71" i="23"/>
  <c r="B71" i="23"/>
  <c r="AY70" i="23"/>
  <c r="AQ70" i="23"/>
  <c r="AI70" i="23"/>
  <c r="AI72" i="23" s="1"/>
  <c r="AA70" i="23"/>
  <c r="AA72" i="23" s="1"/>
  <c r="S70" i="23"/>
  <c r="K70" i="23"/>
  <c r="B70" i="23"/>
  <c r="AY66" i="23"/>
  <c r="AQ66" i="23"/>
  <c r="AI66" i="23"/>
  <c r="AA66" i="23"/>
  <c r="S66" i="23"/>
  <c r="K66" i="23"/>
  <c r="B66" i="23"/>
  <c r="AY61" i="23"/>
  <c r="AQ61" i="23"/>
  <c r="AI61" i="23"/>
  <c r="AA61" i="23"/>
  <c r="S61" i="23"/>
  <c r="K61" i="23"/>
  <c r="B61" i="23"/>
  <c r="AY60" i="23"/>
  <c r="AQ60" i="23"/>
  <c r="AI60" i="23"/>
  <c r="AA60" i="23"/>
  <c r="S60" i="23"/>
  <c r="K60" i="23"/>
  <c r="B60" i="23"/>
  <c r="AY58" i="23"/>
  <c r="AQ58" i="23"/>
  <c r="AI58" i="23"/>
  <c r="AA58" i="23"/>
  <c r="S58" i="23"/>
  <c r="K58" i="23"/>
  <c r="BA57" i="23"/>
  <c r="F57" i="45" s="1"/>
  <c r="AG57" i="45" s="1"/>
  <c r="B57" i="23"/>
  <c r="BA54" i="23"/>
  <c r="F54" i="45" s="1"/>
  <c r="B54" i="23"/>
  <c r="BA53" i="23"/>
  <c r="F53" i="45" s="1"/>
  <c r="B53" i="23"/>
  <c r="BA52" i="23"/>
  <c r="F52" i="45" s="1"/>
  <c r="B52" i="23"/>
  <c r="AY49" i="23"/>
  <c r="AQ49" i="23"/>
  <c r="AI49" i="23"/>
  <c r="AA49" i="23"/>
  <c r="S49" i="23"/>
  <c r="K49" i="23"/>
  <c r="B49" i="23"/>
  <c r="AY48" i="23"/>
  <c r="AQ48" i="23"/>
  <c r="AI48" i="23"/>
  <c r="AA48" i="23"/>
  <c r="S48" i="23"/>
  <c r="K48" i="23"/>
  <c r="B48" i="23"/>
  <c r="AY47" i="23"/>
  <c r="AQ47" i="23"/>
  <c r="AI47" i="23"/>
  <c r="AA47" i="23"/>
  <c r="S47" i="23"/>
  <c r="K47" i="23"/>
  <c r="B47" i="23"/>
  <c r="AY46" i="23"/>
  <c r="AQ46" i="23"/>
  <c r="AI46" i="23"/>
  <c r="AA46" i="23"/>
  <c r="S46" i="23"/>
  <c r="K46" i="23"/>
  <c r="B46" i="23"/>
  <c r="AY44" i="23"/>
  <c r="AQ44" i="23"/>
  <c r="AI44" i="23"/>
  <c r="AA44" i="23"/>
  <c r="S44" i="23"/>
  <c r="K44" i="23"/>
  <c r="BA43" i="23"/>
  <c r="F43" i="45" s="1"/>
  <c r="B43" i="23"/>
  <c r="BA42" i="23"/>
  <c r="F42" i="45" s="1"/>
  <c r="AG42" i="45" s="1"/>
  <c r="B42" i="23"/>
  <c r="BA41" i="23"/>
  <c r="F41" i="45" s="1"/>
  <c r="B41" i="23"/>
  <c r="BA40" i="23"/>
  <c r="F40" i="45" s="1"/>
  <c r="B40" i="23"/>
  <c r="B37" i="23"/>
  <c r="B34" i="23"/>
  <c r="AR32" i="23"/>
  <c r="AJ32" i="23"/>
  <c r="AB32" i="23"/>
  <c r="T32" i="23"/>
  <c r="L32" i="23"/>
  <c r="D32" i="23"/>
  <c r="AZ31" i="23"/>
  <c r="D31" i="45" s="1"/>
  <c r="AW31" i="23"/>
  <c r="AU31" i="23"/>
  <c r="AS31" i="23"/>
  <c r="AT31" i="23" s="1"/>
  <c r="AO31" i="23"/>
  <c r="AM31" i="23"/>
  <c r="AK31" i="23"/>
  <c r="AG31" i="23"/>
  <c r="AE31" i="23"/>
  <c r="AC31" i="23"/>
  <c r="AD31" i="23" s="1"/>
  <c r="Y31" i="23"/>
  <c r="W31" i="23"/>
  <c r="U31" i="23"/>
  <c r="O31" i="23"/>
  <c r="M31" i="23"/>
  <c r="N31" i="23" s="1"/>
  <c r="I31" i="23"/>
  <c r="G31" i="23"/>
  <c r="E31" i="23"/>
  <c r="F31" i="23" s="1"/>
  <c r="C31" i="23"/>
  <c r="B31" i="23"/>
  <c r="AZ30" i="23"/>
  <c r="D30" i="45" s="1"/>
  <c r="AW30" i="23"/>
  <c r="AU30" i="23"/>
  <c r="AS30" i="23"/>
  <c r="AT30" i="23" s="1"/>
  <c r="AO30" i="23"/>
  <c r="AM30" i="23"/>
  <c r="AK30" i="23"/>
  <c r="AG30" i="23"/>
  <c r="AE30" i="23"/>
  <c r="AC30" i="23"/>
  <c r="Y30" i="23"/>
  <c r="W30" i="23"/>
  <c r="U30" i="23"/>
  <c r="V30" i="23" s="1"/>
  <c r="O30" i="23"/>
  <c r="M30" i="23"/>
  <c r="N30" i="23" s="1"/>
  <c r="I30" i="23"/>
  <c r="G30" i="23"/>
  <c r="E30" i="23"/>
  <c r="F30" i="23" s="1"/>
  <c r="C30" i="23"/>
  <c r="B30" i="23"/>
  <c r="AZ29" i="23"/>
  <c r="D29" i="45" s="1"/>
  <c r="AW29" i="23"/>
  <c r="AU29" i="23"/>
  <c r="AS29" i="23"/>
  <c r="AO29" i="23"/>
  <c r="AM29" i="23"/>
  <c r="AK29" i="23"/>
  <c r="AG29" i="23"/>
  <c r="AE29" i="23"/>
  <c r="AC29" i="23"/>
  <c r="AD29" i="23" s="1"/>
  <c r="Y29" i="23"/>
  <c r="W29" i="23"/>
  <c r="U29" i="23"/>
  <c r="V29" i="23" s="1"/>
  <c r="O29" i="23"/>
  <c r="M29" i="23"/>
  <c r="N29" i="23" s="1"/>
  <c r="I29" i="23"/>
  <c r="G29" i="23"/>
  <c r="E29" i="23"/>
  <c r="F29" i="23" s="1"/>
  <c r="C29" i="23"/>
  <c r="B29" i="23"/>
  <c r="AZ28" i="23"/>
  <c r="D28" i="45" s="1"/>
  <c r="AW28" i="23"/>
  <c r="AU28" i="23"/>
  <c r="AS28" i="23"/>
  <c r="AO28" i="23"/>
  <c r="AM28" i="23"/>
  <c r="AK28" i="23"/>
  <c r="AL28" i="23" s="1"/>
  <c r="AG28" i="23"/>
  <c r="AE28" i="23"/>
  <c r="AC28" i="23"/>
  <c r="AI28" i="23" s="1"/>
  <c r="Y28" i="23"/>
  <c r="W28" i="23"/>
  <c r="U28" i="23"/>
  <c r="O28" i="23"/>
  <c r="M28" i="23"/>
  <c r="I28" i="23"/>
  <c r="G28" i="23"/>
  <c r="E28" i="23"/>
  <c r="F28" i="23" s="1"/>
  <c r="C28" i="23"/>
  <c r="B28" i="23"/>
  <c r="AZ27" i="23"/>
  <c r="D27" i="45" s="1"/>
  <c r="AW27" i="23"/>
  <c r="AU27" i="23"/>
  <c r="AS27" i="23"/>
  <c r="AT27" i="23" s="1"/>
  <c r="AO27" i="23"/>
  <c r="AM27" i="23"/>
  <c r="AK27" i="23"/>
  <c r="AG27" i="23"/>
  <c r="AE27" i="23"/>
  <c r="AC27" i="23"/>
  <c r="Y27" i="23"/>
  <c r="W27" i="23"/>
  <c r="U27" i="23"/>
  <c r="O27" i="23"/>
  <c r="M27" i="23"/>
  <c r="N27" i="23" s="1"/>
  <c r="I27" i="23"/>
  <c r="G27" i="23"/>
  <c r="E27" i="23"/>
  <c r="F27" i="23" s="1"/>
  <c r="C27" i="23"/>
  <c r="B27" i="23"/>
  <c r="AZ26" i="23"/>
  <c r="D26" i="45" s="1"/>
  <c r="AW26" i="23"/>
  <c r="AU26" i="23"/>
  <c r="AS26" i="23"/>
  <c r="AT26" i="23" s="1"/>
  <c r="AO26" i="23"/>
  <c r="AM26" i="23"/>
  <c r="AK26" i="23"/>
  <c r="AG26" i="23"/>
  <c r="AE26" i="23"/>
  <c r="AC26" i="23"/>
  <c r="Y26" i="23"/>
  <c r="W26" i="23"/>
  <c r="U26" i="23"/>
  <c r="V26" i="23" s="1"/>
  <c r="O26" i="23"/>
  <c r="M26" i="23"/>
  <c r="N26" i="23" s="1"/>
  <c r="I26" i="23"/>
  <c r="G26" i="23"/>
  <c r="E26" i="23"/>
  <c r="F26" i="23" s="1"/>
  <c r="C26" i="23"/>
  <c r="B26" i="23"/>
  <c r="AZ25" i="23"/>
  <c r="D25" i="45" s="1"/>
  <c r="AW25" i="23"/>
  <c r="AU25" i="23"/>
  <c r="AS25" i="23"/>
  <c r="AT25" i="23" s="1"/>
  <c r="AO25" i="23"/>
  <c r="AM25" i="23"/>
  <c r="AK25" i="23"/>
  <c r="AL25" i="23" s="1"/>
  <c r="AG25" i="23"/>
  <c r="AE25" i="23"/>
  <c r="AC25" i="23"/>
  <c r="Y25" i="23"/>
  <c r="W25" i="23"/>
  <c r="U25" i="23"/>
  <c r="V25" i="23" s="1"/>
  <c r="O25" i="23"/>
  <c r="M25" i="23"/>
  <c r="N25" i="23" s="1"/>
  <c r="I25" i="23"/>
  <c r="G25" i="23"/>
  <c r="E25" i="23"/>
  <c r="F25" i="23" s="1"/>
  <c r="C25" i="23"/>
  <c r="B25" i="23"/>
  <c r="AZ24" i="23"/>
  <c r="D24" i="45" s="1"/>
  <c r="AW24" i="23"/>
  <c r="AU24" i="23"/>
  <c r="AS24" i="23"/>
  <c r="AO24" i="23"/>
  <c r="AM24" i="23"/>
  <c r="AK24" i="23"/>
  <c r="AG24" i="23"/>
  <c r="AE24" i="23"/>
  <c r="AC24" i="23"/>
  <c r="AD24" i="23" s="1"/>
  <c r="Y24" i="23"/>
  <c r="W24" i="23"/>
  <c r="U24" i="23"/>
  <c r="V24" i="23" s="1"/>
  <c r="O24" i="23"/>
  <c r="M24" i="23"/>
  <c r="I24" i="23"/>
  <c r="G24" i="23"/>
  <c r="E24" i="23"/>
  <c r="F24" i="23" s="1"/>
  <c r="C24" i="23"/>
  <c r="B24" i="23"/>
  <c r="AZ23" i="23"/>
  <c r="D23" i="45" s="1"/>
  <c r="AW23" i="23"/>
  <c r="AU23" i="23"/>
  <c r="AS23" i="23"/>
  <c r="AT23" i="23" s="1"/>
  <c r="AO23" i="23"/>
  <c r="AM23" i="23"/>
  <c r="AK23" i="23"/>
  <c r="AL23" i="23" s="1"/>
  <c r="AN23" i="23" s="1"/>
  <c r="AG23" i="23"/>
  <c r="AE23" i="23"/>
  <c r="AC23" i="23"/>
  <c r="AD23" i="23" s="1"/>
  <c r="Y23" i="23"/>
  <c r="W23" i="23"/>
  <c r="U23" i="23"/>
  <c r="O23" i="23"/>
  <c r="M23" i="23"/>
  <c r="N23" i="23" s="1"/>
  <c r="I23" i="23"/>
  <c r="G23" i="23"/>
  <c r="E23" i="23"/>
  <c r="F23" i="23" s="1"/>
  <c r="C23" i="23"/>
  <c r="B23" i="23"/>
  <c r="AZ22" i="23"/>
  <c r="D22" i="45" s="1"/>
  <c r="AW22" i="23"/>
  <c r="AU22" i="23"/>
  <c r="AS22" i="23"/>
  <c r="AT22" i="23" s="1"/>
  <c r="AO22" i="23"/>
  <c r="AM22" i="23"/>
  <c r="AK22" i="23"/>
  <c r="AL22" i="23" s="1"/>
  <c r="AG22" i="23"/>
  <c r="AE22" i="23"/>
  <c r="AC22" i="23"/>
  <c r="Y22" i="23"/>
  <c r="W22" i="23"/>
  <c r="U22" i="23"/>
  <c r="O22" i="23"/>
  <c r="M22" i="23"/>
  <c r="N22" i="23" s="1"/>
  <c r="I22" i="23"/>
  <c r="G22" i="23"/>
  <c r="E22" i="23"/>
  <c r="F22" i="23" s="1"/>
  <c r="C22" i="23"/>
  <c r="B22" i="23"/>
  <c r="AZ21" i="23"/>
  <c r="D21" i="45" s="1"/>
  <c r="AW21" i="23"/>
  <c r="AU21" i="23"/>
  <c r="AS21" i="23"/>
  <c r="AT21" i="23" s="1"/>
  <c r="AO21" i="23"/>
  <c r="AM21" i="23"/>
  <c r="AK21" i="23"/>
  <c r="AG21" i="23"/>
  <c r="AE21" i="23"/>
  <c r="AC21" i="23"/>
  <c r="AD21" i="23" s="1"/>
  <c r="Y21" i="23"/>
  <c r="W21" i="23"/>
  <c r="U21" i="23"/>
  <c r="V21" i="23" s="1"/>
  <c r="O21" i="23"/>
  <c r="M21" i="23"/>
  <c r="N21" i="23" s="1"/>
  <c r="I21" i="23"/>
  <c r="G21" i="23"/>
  <c r="E21" i="23"/>
  <c r="F21" i="23" s="1"/>
  <c r="C21" i="23"/>
  <c r="B21" i="23"/>
  <c r="AZ20" i="23"/>
  <c r="D20" i="45" s="1"/>
  <c r="AW20" i="23"/>
  <c r="AU20" i="23"/>
  <c r="AS20" i="23"/>
  <c r="AO20" i="23"/>
  <c r="AM20" i="23"/>
  <c r="AK20" i="23"/>
  <c r="AG20" i="23"/>
  <c r="AE20" i="23"/>
  <c r="AC20" i="23"/>
  <c r="AD20" i="23" s="1"/>
  <c r="Y20" i="23"/>
  <c r="W20" i="23"/>
  <c r="U20" i="23"/>
  <c r="V20" i="23" s="1"/>
  <c r="O20" i="23"/>
  <c r="M20" i="23"/>
  <c r="I20" i="23"/>
  <c r="G20" i="23"/>
  <c r="E20" i="23"/>
  <c r="F20" i="23" s="1"/>
  <c r="C20" i="23"/>
  <c r="B20" i="23"/>
  <c r="AZ19" i="23"/>
  <c r="D19" i="45" s="1"/>
  <c r="AW19" i="23"/>
  <c r="AU19" i="23"/>
  <c r="AS19" i="23"/>
  <c r="AO19" i="23"/>
  <c r="AM19" i="23"/>
  <c r="AK19" i="23"/>
  <c r="AL19" i="23" s="1"/>
  <c r="AG19" i="23"/>
  <c r="AE19" i="23"/>
  <c r="AC19" i="23"/>
  <c r="AD19" i="23" s="1"/>
  <c r="Y19" i="23"/>
  <c r="W19" i="23"/>
  <c r="U19" i="23"/>
  <c r="O19" i="23"/>
  <c r="M19" i="23"/>
  <c r="I19" i="23"/>
  <c r="G19" i="23"/>
  <c r="E19" i="23"/>
  <c r="F19" i="23" s="1"/>
  <c r="C19" i="23"/>
  <c r="B19" i="23"/>
  <c r="AZ18" i="23"/>
  <c r="D18" i="45" s="1"/>
  <c r="AW18" i="23"/>
  <c r="AU18" i="23"/>
  <c r="AS18" i="23"/>
  <c r="AT18" i="23" s="1"/>
  <c r="AO18" i="23"/>
  <c r="AM18" i="23"/>
  <c r="AK18" i="23"/>
  <c r="AL18" i="23" s="1"/>
  <c r="AG18" i="23"/>
  <c r="AE18" i="23"/>
  <c r="AC18" i="23"/>
  <c r="Y18" i="23"/>
  <c r="W18" i="23"/>
  <c r="U18" i="23"/>
  <c r="O18" i="23"/>
  <c r="M18" i="23"/>
  <c r="N18" i="23" s="1"/>
  <c r="I18" i="23"/>
  <c r="G18" i="23"/>
  <c r="E18" i="23"/>
  <c r="F18" i="23" s="1"/>
  <c r="C18" i="23"/>
  <c r="B18" i="23"/>
  <c r="AZ17" i="23"/>
  <c r="D17" i="45" s="1"/>
  <c r="AW17" i="23"/>
  <c r="AU17" i="23"/>
  <c r="AS17" i="23"/>
  <c r="AT17" i="23" s="1"/>
  <c r="AO17" i="23"/>
  <c r="AM17" i="23"/>
  <c r="AK17" i="23"/>
  <c r="AG17" i="23"/>
  <c r="AE17" i="23"/>
  <c r="AC17" i="23"/>
  <c r="Y17" i="23"/>
  <c r="W17" i="23"/>
  <c r="U17" i="23"/>
  <c r="V17" i="23" s="1"/>
  <c r="O17" i="23"/>
  <c r="M17" i="23"/>
  <c r="N17" i="23" s="1"/>
  <c r="I17" i="23"/>
  <c r="G17" i="23"/>
  <c r="E17" i="23"/>
  <c r="F17" i="23" s="1"/>
  <c r="C17" i="23"/>
  <c r="B17" i="23"/>
  <c r="AZ16" i="23"/>
  <c r="D16" i="45" s="1"/>
  <c r="AW16" i="23"/>
  <c r="AU16" i="23"/>
  <c r="AS16" i="23"/>
  <c r="AO16" i="23"/>
  <c r="AM16" i="23"/>
  <c r="AK16" i="23"/>
  <c r="AG16" i="23"/>
  <c r="AE16" i="23"/>
  <c r="AC16" i="23"/>
  <c r="AD16" i="23" s="1"/>
  <c r="Y16" i="23"/>
  <c r="W16" i="23"/>
  <c r="U16" i="23"/>
  <c r="V16" i="23" s="1"/>
  <c r="O16" i="23"/>
  <c r="M16" i="23"/>
  <c r="I16" i="23"/>
  <c r="G16" i="23"/>
  <c r="E16" i="23"/>
  <c r="F16" i="23" s="1"/>
  <c r="C16" i="23"/>
  <c r="B16" i="23"/>
  <c r="AZ15" i="23"/>
  <c r="D15" i="45" s="1"/>
  <c r="AW15" i="23"/>
  <c r="AU15" i="23"/>
  <c r="AS15" i="23"/>
  <c r="AT15" i="23" s="1"/>
  <c r="AO15" i="23"/>
  <c r="AM15" i="23"/>
  <c r="AK15" i="23"/>
  <c r="AL15" i="23" s="1"/>
  <c r="AN15" i="23" s="1"/>
  <c r="AG15" i="23"/>
  <c r="AE15" i="23"/>
  <c r="AC15" i="23"/>
  <c r="AD15" i="23" s="1"/>
  <c r="Y15" i="23"/>
  <c r="W15" i="23"/>
  <c r="U15" i="23"/>
  <c r="O15" i="23"/>
  <c r="M15" i="23"/>
  <c r="N15" i="23" s="1"/>
  <c r="I15" i="23"/>
  <c r="G15" i="23"/>
  <c r="E15" i="23"/>
  <c r="F15" i="23" s="1"/>
  <c r="C15" i="23"/>
  <c r="B15" i="23"/>
  <c r="AZ14" i="23"/>
  <c r="D14" i="45" s="1"/>
  <c r="AW14" i="23"/>
  <c r="AU14" i="23"/>
  <c r="AS14" i="23"/>
  <c r="AT14" i="23" s="1"/>
  <c r="AO14" i="23"/>
  <c r="AM14" i="23"/>
  <c r="AK14" i="23"/>
  <c r="AL14" i="23" s="1"/>
  <c r="AG14" i="23"/>
  <c r="AE14" i="23"/>
  <c r="AC14" i="23"/>
  <c r="Y14" i="23"/>
  <c r="W14" i="23"/>
  <c r="U14" i="23"/>
  <c r="O14" i="23"/>
  <c r="M14" i="23"/>
  <c r="N14" i="23" s="1"/>
  <c r="I14" i="23"/>
  <c r="G14" i="23"/>
  <c r="E14" i="23"/>
  <c r="F14" i="23" s="1"/>
  <c r="C14" i="23"/>
  <c r="B14" i="23"/>
  <c r="AZ13" i="23"/>
  <c r="D13" i="45" s="1"/>
  <c r="AW13" i="23"/>
  <c r="AU13" i="23"/>
  <c r="AS13" i="23"/>
  <c r="AT13" i="23" s="1"/>
  <c r="AO13" i="23"/>
  <c r="AM13" i="23"/>
  <c r="AK13" i="23"/>
  <c r="AG13" i="23"/>
  <c r="AE13" i="23"/>
  <c r="AC13" i="23"/>
  <c r="Y13" i="23"/>
  <c r="W13" i="23"/>
  <c r="U13" i="23"/>
  <c r="V13" i="23" s="1"/>
  <c r="O13" i="23"/>
  <c r="M13" i="23"/>
  <c r="N13" i="23" s="1"/>
  <c r="I13" i="23"/>
  <c r="G13" i="23"/>
  <c r="E13" i="23"/>
  <c r="F13" i="23" s="1"/>
  <c r="C13" i="23"/>
  <c r="B13" i="23"/>
  <c r="AZ12" i="23"/>
  <c r="D12" i="45" s="1"/>
  <c r="AW12" i="23"/>
  <c r="AU12" i="23"/>
  <c r="AS12" i="23"/>
  <c r="AO12" i="23"/>
  <c r="AM12" i="23"/>
  <c r="AK12" i="23"/>
  <c r="AG12" i="23"/>
  <c r="AE12" i="23"/>
  <c r="AC12" i="23"/>
  <c r="AD12" i="23" s="1"/>
  <c r="Y12" i="23"/>
  <c r="W12" i="23"/>
  <c r="U12" i="23"/>
  <c r="V12" i="23" s="1"/>
  <c r="O12" i="23"/>
  <c r="M12" i="23"/>
  <c r="I12" i="23"/>
  <c r="G12" i="23"/>
  <c r="E12" i="23"/>
  <c r="F12" i="23" s="1"/>
  <c r="C12" i="23"/>
  <c r="B12" i="23"/>
  <c r="AZ11" i="23"/>
  <c r="D11" i="45" s="1"/>
  <c r="AW11" i="23"/>
  <c r="AU11" i="23"/>
  <c r="AS11" i="23"/>
  <c r="AO11" i="23"/>
  <c r="AM11" i="23"/>
  <c r="AK11" i="23"/>
  <c r="AL11" i="23" s="1"/>
  <c r="AG11" i="23"/>
  <c r="AE11" i="23"/>
  <c r="AC11" i="23"/>
  <c r="AD11" i="23" s="1"/>
  <c r="Y11" i="23"/>
  <c r="W11" i="23"/>
  <c r="U11" i="23"/>
  <c r="O11" i="23"/>
  <c r="M11" i="23"/>
  <c r="I11" i="23"/>
  <c r="G11" i="23"/>
  <c r="E11" i="23"/>
  <c r="F11" i="23" s="1"/>
  <c r="C11" i="23"/>
  <c r="B11" i="23"/>
  <c r="AZ10" i="23"/>
  <c r="D10" i="45" s="1"/>
  <c r="AW10" i="23"/>
  <c r="AU10" i="23"/>
  <c r="AS10" i="23"/>
  <c r="AT10" i="23" s="1"/>
  <c r="AO10" i="23"/>
  <c r="AM10" i="23"/>
  <c r="AK10" i="23"/>
  <c r="AL10" i="23" s="1"/>
  <c r="AG10" i="23"/>
  <c r="AE10" i="23"/>
  <c r="AC10" i="23"/>
  <c r="Y10" i="23"/>
  <c r="W10" i="23"/>
  <c r="U10" i="23"/>
  <c r="O10" i="23"/>
  <c r="M10" i="23"/>
  <c r="N10" i="23" s="1"/>
  <c r="I10" i="23"/>
  <c r="G10" i="23"/>
  <c r="E10" i="23"/>
  <c r="F10" i="23" s="1"/>
  <c r="C10" i="23"/>
  <c r="B10" i="23"/>
  <c r="AZ9" i="23"/>
  <c r="D9" i="45" s="1"/>
  <c r="AE9" i="45" s="1"/>
  <c r="AW9" i="23"/>
  <c r="AU9" i="23"/>
  <c r="AS9" i="23"/>
  <c r="AT9" i="23" s="1"/>
  <c r="AO9" i="23"/>
  <c r="AM9" i="23"/>
  <c r="AK9" i="23"/>
  <c r="AL9" i="23" s="1"/>
  <c r="AG9" i="23"/>
  <c r="AE9" i="23"/>
  <c r="AC9" i="23"/>
  <c r="Y9" i="23"/>
  <c r="W9" i="23"/>
  <c r="U9" i="23"/>
  <c r="V9" i="23" s="1"/>
  <c r="O9" i="23"/>
  <c r="M9" i="23"/>
  <c r="N9" i="23" s="1"/>
  <c r="I9" i="23"/>
  <c r="G9" i="23"/>
  <c r="E9" i="23"/>
  <c r="F9" i="23" s="1"/>
  <c r="C9" i="23"/>
  <c r="B9" i="23"/>
  <c r="AZ8" i="23"/>
  <c r="D8" i="45" s="1"/>
  <c r="AW8" i="23"/>
  <c r="AU8" i="23"/>
  <c r="AS8" i="23"/>
  <c r="AO8" i="23"/>
  <c r="AM8" i="23"/>
  <c r="AK8" i="23"/>
  <c r="AG8" i="23"/>
  <c r="AE8" i="23"/>
  <c r="AC8" i="23"/>
  <c r="AD8" i="23" s="1"/>
  <c r="Y8" i="23"/>
  <c r="W8" i="23"/>
  <c r="U8" i="23"/>
  <c r="V8" i="23" s="1"/>
  <c r="O8" i="23"/>
  <c r="M8" i="23"/>
  <c r="I8" i="23"/>
  <c r="G8" i="23"/>
  <c r="E8" i="23"/>
  <c r="F8" i="23" s="1"/>
  <c r="C8" i="23"/>
  <c r="B8" i="23"/>
  <c r="AV6" i="23"/>
  <c r="AM6" i="23"/>
  <c r="AE6" i="23"/>
  <c r="W6" i="23"/>
  <c r="O6" i="23"/>
  <c r="G6" i="23"/>
  <c r="AV5" i="23"/>
  <c r="AM5" i="23"/>
  <c r="AE5" i="23"/>
  <c r="W5" i="23"/>
  <c r="O5" i="23"/>
  <c r="G5" i="23"/>
  <c r="B3" i="23"/>
  <c r="B2" i="23"/>
  <c r="B71" i="29"/>
  <c r="B70" i="29"/>
  <c r="B66" i="29"/>
  <c r="B61" i="29"/>
  <c r="B60" i="29"/>
  <c r="B57" i="29"/>
  <c r="B54" i="29"/>
  <c r="B53" i="29"/>
  <c r="B52" i="29"/>
  <c r="B49" i="29"/>
  <c r="B48" i="29"/>
  <c r="B47" i="29"/>
  <c r="B46" i="29"/>
  <c r="B43" i="29"/>
  <c r="B42" i="29"/>
  <c r="B41" i="29"/>
  <c r="B40" i="29"/>
  <c r="B71" i="28"/>
  <c r="B70" i="28"/>
  <c r="B66" i="28"/>
  <c r="B61" i="28"/>
  <c r="B60" i="28"/>
  <c r="B57" i="28"/>
  <c r="B54" i="28"/>
  <c r="B53" i="28"/>
  <c r="B52" i="28"/>
  <c r="B49" i="28"/>
  <c r="B48" i="28"/>
  <c r="B47" i="28"/>
  <c r="B46" i="28"/>
  <c r="B43" i="28"/>
  <c r="B42" i="28"/>
  <c r="B41" i="28"/>
  <c r="B40" i="28"/>
  <c r="B71" i="27"/>
  <c r="B70" i="27"/>
  <c r="B66" i="27"/>
  <c r="B61" i="27"/>
  <c r="B60" i="27"/>
  <c r="B57" i="27"/>
  <c r="B54" i="27"/>
  <c r="B53" i="27"/>
  <c r="B52" i="27"/>
  <c r="B49" i="27"/>
  <c r="B48" i="27"/>
  <c r="B47" i="27"/>
  <c r="B46" i="27"/>
  <c r="B41" i="27"/>
  <c r="B42" i="27"/>
  <c r="B43" i="27"/>
  <c r="B40" i="27"/>
  <c r="K72" i="38" l="1"/>
  <c r="AG53" i="45"/>
  <c r="AE10" i="45"/>
  <c r="S25" i="23"/>
  <c r="AE13" i="45"/>
  <c r="AE14" i="45"/>
  <c r="AE16" i="45"/>
  <c r="AE17" i="45"/>
  <c r="AE18" i="45"/>
  <c r="AE19" i="45"/>
  <c r="AE20" i="45"/>
  <c r="AE21" i="45"/>
  <c r="AE22" i="45"/>
  <c r="AE24" i="45"/>
  <c r="AE26" i="45"/>
  <c r="AE27" i="45"/>
  <c r="AE28" i="45"/>
  <c r="AE29" i="45"/>
  <c r="AE30" i="45"/>
  <c r="AE31" i="45"/>
  <c r="AG41" i="45"/>
  <c r="AG54" i="45"/>
  <c r="S72" i="23"/>
  <c r="AE12" i="45"/>
  <c r="AI50" i="23"/>
  <c r="S62" i="23"/>
  <c r="AV13" i="23"/>
  <c r="AX13" i="23" s="1"/>
  <c r="AY24" i="23"/>
  <c r="AA12" i="38"/>
  <c r="AI13" i="38"/>
  <c r="AI23" i="38"/>
  <c r="H25" i="38"/>
  <c r="P10" i="23"/>
  <c r="R10" i="23" s="1"/>
  <c r="X21" i="23"/>
  <c r="AA62" i="23"/>
  <c r="AY72" i="23"/>
  <c r="AQ50" i="38"/>
  <c r="I58" i="45"/>
  <c r="AA62" i="38"/>
  <c r="AQ72" i="38"/>
  <c r="H15" i="23"/>
  <c r="J15" i="23" s="1"/>
  <c r="K15" i="23" s="1"/>
  <c r="AV31" i="23"/>
  <c r="AX31" i="23" s="1"/>
  <c r="P9" i="38"/>
  <c r="R9" i="38" s="1"/>
  <c r="AQ9" i="38"/>
  <c r="AV18" i="38"/>
  <c r="AI62" i="38"/>
  <c r="P9" i="23"/>
  <c r="R9" i="23" s="1"/>
  <c r="H23" i="23"/>
  <c r="H29" i="23"/>
  <c r="J29" i="23" s="1"/>
  <c r="K29" i="23" s="1"/>
  <c r="AF31" i="23"/>
  <c r="AH31" i="23" s="1"/>
  <c r="AY62" i="23"/>
  <c r="K72" i="23"/>
  <c r="X9" i="38"/>
  <c r="Z9" i="38" s="1"/>
  <c r="H16" i="38"/>
  <c r="J16" i="38" s="1"/>
  <c r="K16" i="38" s="1"/>
  <c r="H29" i="38"/>
  <c r="K50" i="23"/>
  <c r="BA66" i="23"/>
  <c r="F66" i="45" s="1"/>
  <c r="AV15" i="38"/>
  <c r="AV28" i="38"/>
  <c r="AX28" i="38" s="1"/>
  <c r="S72" i="38"/>
  <c r="AV9" i="23"/>
  <c r="AY11" i="23"/>
  <c r="X13" i="23"/>
  <c r="Z13" i="23" s="1"/>
  <c r="P17" i="23"/>
  <c r="AQ31" i="23"/>
  <c r="BA44" i="23"/>
  <c r="AQ22" i="38"/>
  <c r="AN29" i="38"/>
  <c r="AP29" i="38" s="1"/>
  <c r="AQ31" i="38"/>
  <c r="AA50" i="38"/>
  <c r="K62" i="38"/>
  <c r="AY9" i="23"/>
  <c r="AE25" i="45"/>
  <c r="BA47" i="23"/>
  <c r="F47" i="45" s="1"/>
  <c r="AA29" i="23"/>
  <c r="BA47" i="38"/>
  <c r="I47" i="45" s="1"/>
  <c r="AG40" i="45"/>
  <c r="F44" i="45"/>
  <c r="BA49" i="23"/>
  <c r="F49" i="45" s="1"/>
  <c r="AY15" i="38"/>
  <c r="BA60" i="23"/>
  <c r="F60" i="45" s="1"/>
  <c r="AZ32" i="38"/>
  <c r="G8" i="45"/>
  <c r="G32" i="45" s="1"/>
  <c r="X12" i="23"/>
  <c r="Z12" i="23" s="1"/>
  <c r="H18" i="23"/>
  <c r="X24" i="23"/>
  <c r="P27" i="23"/>
  <c r="R27" i="23" s="1"/>
  <c r="AQ62" i="23"/>
  <c r="AQ72" i="23"/>
  <c r="S18" i="38"/>
  <c r="AV24" i="38"/>
  <c r="AX24" i="38" s="1"/>
  <c r="AQ27" i="38"/>
  <c r="AY28" i="38"/>
  <c r="D32" i="45"/>
  <c r="AF20" i="23"/>
  <c r="AH20" i="23" s="1"/>
  <c r="AE23" i="45"/>
  <c r="S50" i="23"/>
  <c r="S31" i="38"/>
  <c r="AI72" i="38"/>
  <c r="AQ10" i="23"/>
  <c r="AQ17" i="23"/>
  <c r="AA50" i="23"/>
  <c r="H8" i="38"/>
  <c r="J8" i="38" s="1"/>
  <c r="AY10" i="38"/>
  <c r="AI15" i="38"/>
  <c r="P17" i="38"/>
  <c r="R17" i="38" s="1"/>
  <c r="AV30" i="38"/>
  <c r="AX30" i="38" s="1"/>
  <c r="K50" i="38"/>
  <c r="AY62" i="38"/>
  <c r="BA66" i="38"/>
  <c r="I66" i="45" s="1"/>
  <c r="AG66" i="45" s="1"/>
  <c r="AY72" i="38"/>
  <c r="AE11" i="45"/>
  <c r="AE15" i="45"/>
  <c r="BA48" i="23"/>
  <c r="F48" i="45" s="1"/>
  <c r="BA71" i="23"/>
  <c r="F71" i="45" s="1"/>
  <c r="I44" i="45"/>
  <c r="AG43" i="45"/>
  <c r="AQ50" i="23"/>
  <c r="AQ12" i="38"/>
  <c r="AY23" i="38"/>
  <c r="AI28" i="38"/>
  <c r="R75" i="45"/>
  <c r="H28" i="23"/>
  <c r="J28" i="23" s="1"/>
  <c r="K28" i="23" s="1"/>
  <c r="AY50" i="23"/>
  <c r="AG52" i="45"/>
  <c r="F58" i="45"/>
  <c r="AI50" i="38"/>
  <c r="AA75" i="40"/>
  <c r="BA75" i="40" s="1"/>
  <c r="AI17" i="23"/>
  <c r="AA19" i="23"/>
  <c r="AA20" i="23"/>
  <c r="AY20" i="23"/>
  <c r="AQ27" i="23"/>
  <c r="AA28" i="23"/>
  <c r="AD28" i="23"/>
  <c r="AF28" i="23" s="1"/>
  <c r="AH28" i="23" s="1"/>
  <c r="AL31" i="23"/>
  <c r="AN31" i="23" s="1"/>
  <c r="AA9" i="38"/>
  <c r="AI9" i="38"/>
  <c r="S13" i="38"/>
  <c r="AI14" i="38"/>
  <c r="AN14" i="38"/>
  <c r="AY14" i="38"/>
  <c r="S25" i="38"/>
  <c r="AI25" i="38"/>
  <c r="AV26" i="38"/>
  <c r="AQ28" i="38"/>
  <c r="AA30" i="38"/>
  <c r="AA11" i="23"/>
  <c r="AQ16" i="23"/>
  <c r="AI19" i="23"/>
  <c r="P21" i="23"/>
  <c r="R21" i="23" s="1"/>
  <c r="AI27" i="23"/>
  <c r="AL27" i="23"/>
  <c r="AN27" i="23" s="1"/>
  <c r="AF29" i="23"/>
  <c r="S27" i="38"/>
  <c r="AA9" i="23"/>
  <c r="H10" i="23"/>
  <c r="AN10" i="23"/>
  <c r="AP10" i="23" s="1"/>
  <c r="AI11" i="23"/>
  <c r="P13" i="23"/>
  <c r="R13" i="23" s="1"/>
  <c r="AQ18" i="23"/>
  <c r="S21" i="23"/>
  <c r="AV21" i="23"/>
  <c r="AX21" i="23" s="1"/>
  <c r="S10" i="38"/>
  <c r="AA10" i="38"/>
  <c r="S12" i="38"/>
  <c r="S17" i="38"/>
  <c r="AQ17" i="38"/>
  <c r="P18" i="38"/>
  <c r="AY19" i="38"/>
  <c r="S22" i="38"/>
  <c r="AI26" i="38"/>
  <c r="AY12" i="38"/>
  <c r="S16" i="38"/>
  <c r="AI16" i="38"/>
  <c r="S21" i="38"/>
  <c r="AI21" i="38"/>
  <c r="AQ29" i="38"/>
  <c r="AY31" i="38"/>
  <c r="AQ8" i="23"/>
  <c r="AI10" i="23"/>
  <c r="AV10" i="23"/>
  <c r="AX10" i="23" s="1"/>
  <c r="S11" i="23"/>
  <c r="V11" i="23"/>
  <c r="X11" i="23" s="1"/>
  <c r="Z11" i="23" s="1"/>
  <c r="AQ11" i="23"/>
  <c r="AL17" i="23"/>
  <c r="P15" i="38"/>
  <c r="R15" i="38" s="1"/>
  <c r="AQ9" i="23"/>
  <c r="AI13" i="23"/>
  <c r="AQ13" i="23"/>
  <c r="AA16" i="23"/>
  <c r="AY27" i="23"/>
  <c r="P11" i="38"/>
  <c r="R11" i="38" s="1"/>
  <c r="AV11" i="38"/>
  <c r="AX11" i="38" s="1"/>
  <c r="AN16" i="38"/>
  <c r="AP16" i="38" s="1"/>
  <c r="AI9" i="23"/>
  <c r="S12" i="23"/>
  <c r="AF12" i="23"/>
  <c r="S13" i="23"/>
  <c r="AD13" i="23"/>
  <c r="AF13" i="23" s="1"/>
  <c r="AY13" i="23"/>
  <c r="AA14" i="23"/>
  <c r="P15" i="23"/>
  <c r="R15" i="23" s="1"/>
  <c r="AI15" i="23"/>
  <c r="AV17" i="23"/>
  <c r="AX17" i="23" s="1"/>
  <c r="S20" i="23"/>
  <c r="X20" i="23"/>
  <c r="Z20" i="23" s="1"/>
  <c r="P23" i="23"/>
  <c r="R23" i="23" s="1"/>
  <c r="AI23" i="23"/>
  <c r="S24" i="23"/>
  <c r="Z24" i="23"/>
  <c r="H25" i="23"/>
  <c r="P25" i="23"/>
  <c r="R25" i="23" s="1"/>
  <c r="P30" i="38"/>
  <c r="R30" i="38" s="1"/>
  <c r="X8" i="23"/>
  <c r="Z8" i="23" s="1"/>
  <c r="S9" i="23"/>
  <c r="AX9" i="23"/>
  <c r="AF11" i="23"/>
  <c r="AH11" i="23" s="1"/>
  <c r="AA12" i="23"/>
  <c r="AF19" i="23"/>
  <c r="AH19" i="23" s="1"/>
  <c r="AF21" i="23"/>
  <c r="AH21" i="23" s="1"/>
  <c r="AQ25" i="23"/>
  <c r="AY26" i="23"/>
  <c r="H12" i="38"/>
  <c r="J12" i="38" s="1"/>
  <c r="K12" i="38" s="1"/>
  <c r="P28" i="38"/>
  <c r="R28" i="38" s="1"/>
  <c r="X31" i="38"/>
  <c r="Z31" i="38" s="1"/>
  <c r="AN14" i="23"/>
  <c r="AP14" i="23" s="1"/>
  <c r="S15" i="23"/>
  <c r="AF15" i="23"/>
  <c r="AH15" i="23" s="1"/>
  <c r="AV15" i="23"/>
  <c r="AX15" i="23" s="1"/>
  <c r="S17" i="23"/>
  <c r="AY17" i="23"/>
  <c r="AN18" i="23"/>
  <c r="AP18" i="23" s="1"/>
  <c r="AV18" i="23"/>
  <c r="AX18" i="23" s="1"/>
  <c r="S19" i="23"/>
  <c r="V19" i="23"/>
  <c r="X19" i="23" s="1"/>
  <c r="Z19" i="23" s="1"/>
  <c r="AY19" i="23"/>
  <c r="AY21" i="23"/>
  <c r="AA22" i="23"/>
  <c r="AQ22" i="23"/>
  <c r="S23" i="23"/>
  <c r="AA23" i="23"/>
  <c r="AF23" i="23"/>
  <c r="AV23" i="23"/>
  <c r="AI25" i="23"/>
  <c r="AN25" i="23"/>
  <c r="AP25" i="23" s="1"/>
  <c r="S26" i="23"/>
  <c r="P29" i="23"/>
  <c r="R29" i="23" s="1"/>
  <c r="X29" i="23"/>
  <c r="Z29" i="23" s="1"/>
  <c r="AY29" i="23"/>
  <c r="AI31" i="23"/>
  <c r="AY13" i="38"/>
  <c r="S14" i="38"/>
  <c r="AA15" i="38"/>
  <c r="AD15" i="38"/>
  <c r="AF15" i="38" s="1"/>
  <c r="AQ15" i="38"/>
  <c r="AA18" i="38"/>
  <c r="S19" i="38"/>
  <c r="AA20" i="38"/>
  <c r="AQ20" i="38"/>
  <c r="AA21" i="38"/>
  <c r="AY21" i="38"/>
  <c r="AI22" i="38"/>
  <c r="AY22" i="38"/>
  <c r="AA23" i="38"/>
  <c r="AQ23" i="38"/>
  <c r="N24" i="38"/>
  <c r="AA24" i="38"/>
  <c r="AQ24" i="38"/>
  <c r="AA25" i="38"/>
  <c r="AA26" i="38"/>
  <c r="AY26" i="38"/>
  <c r="N27" i="38"/>
  <c r="P27" i="38" s="1"/>
  <c r="R27" i="38" s="1"/>
  <c r="AL27" i="38"/>
  <c r="AD28" i="38"/>
  <c r="AF28" i="38" s="1"/>
  <c r="AL28" i="38"/>
  <c r="AN28" i="38" s="1"/>
  <c r="AP28" i="38" s="1"/>
  <c r="AA29" i="38"/>
  <c r="Z29" i="38"/>
  <c r="AI29" i="38"/>
  <c r="AI30" i="38"/>
  <c r="AL31" i="38"/>
  <c r="AA8" i="38"/>
  <c r="X10" i="38"/>
  <c r="Z10" i="38" s="1"/>
  <c r="AI11" i="38"/>
  <c r="V12" i="38"/>
  <c r="X12" i="38" s="1"/>
  <c r="AI12" i="38"/>
  <c r="AD13" i="38"/>
  <c r="AQ13" i="38"/>
  <c r="AT13" i="38"/>
  <c r="AV13" i="38" s="1"/>
  <c r="S15" i="38"/>
  <c r="AI19" i="38"/>
  <c r="S20" i="38"/>
  <c r="AI20" i="38"/>
  <c r="AQ21" i="38"/>
  <c r="AI24" i="38"/>
  <c r="AQ25" i="38"/>
  <c r="AA27" i="38"/>
  <c r="S28" i="38"/>
  <c r="S30" i="38"/>
  <c r="AA31" i="38"/>
  <c r="AI29" i="23"/>
  <c r="AA30" i="23"/>
  <c r="AY30" i="23"/>
  <c r="S8" i="38"/>
  <c r="V8" i="38"/>
  <c r="X8" i="38" s="1"/>
  <c r="AY8" i="38"/>
  <c r="AF9" i="38"/>
  <c r="AH9" i="38" s="1"/>
  <c r="AQ10" i="38"/>
  <c r="AA11" i="38"/>
  <c r="AD11" i="38"/>
  <c r="AF11" i="38" s="1"/>
  <c r="AQ11" i="38"/>
  <c r="AY11" i="38"/>
  <c r="AN12" i="38"/>
  <c r="AP12" i="38" s="1"/>
  <c r="N13" i="38"/>
  <c r="P13" i="38" s="1"/>
  <c r="AA13" i="38"/>
  <c r="AA14" i="38"/>
  <c r="AQ14" i="38"/>
  <c r="AA16" i="38"/>
  <c r="AY16" i="38"/>
  <c r="AL17" i="38"/>
  <c r="AI18" i="38"/>
  <c r="AY18" i="38"/>
  <c r="AA19" i="38"/>
  <c r="AQ19" i="38"/>
  <c r="AY20" i="38"/>
  <c r="AA22" i="38"/>
  <c r="S23" i="38"/>
  <c r="AY24" i="38"/>
  <c r="AL25" i="38"/>
  <c r="AY25" i="38"/>
  <c r="AF26" i="38"/>
  <c r="AH26" i="38" s="1"/>
  <c r="X27" i="38"/>
  <c r="Z27" i="38" s="1"/>
  <c r="AY27" i="38"/>
  <c r="AY30" i="38"/>
  <c r="H14" i="23"/>
  <c r="J14" i="23" s="1"/>
  <c r="K14" i="23" s="1"/>
  <c r="AY15" i="23"/>
  <c r="X16" i="23"/>
  <c r="Z16" i="23" s="1"/>
  <c r="P18" i="23"/>
  <c r="R18" i="23" s="1"/>
  <c r="AQ20" i="23"/>
  <c r="AI21" i="23"/>
  <c r="AQ21" i="23"/>
  <c r="H22" i="23"/>
  <c r="AI22" i="23"/>
  <c r="AY23" i="23"/>
  <c r="AQ24" i="23"/>
  <c r="AY25" i="23"/>
  <c r="AA26" i="23"/>
  <c r="S27" i="23"/>
  <c r="AQ28" i="23"/>
  <c r="S29" i="23"/>
  <c r="S30" i="23"/>
  <c r="S31" i="23"/>
  <c r="AY31" i="23"/>
  <c r="AI8" i="38"/>
  <c r="AQ8" i="38"/>
  <c r="S9" i="38"/>
  <c r="AY9" i="38"/>
  <c r="P10" i="38"/>
  <c r="R10" i="38" s="1"/>
  <c r="AI10" i="38"/>
  <c r="AN10" i="38"/>
  <c r="AP10" i="38" s="1"/>
  <c r="AV10" i="38"/>
  <c r="AX10" i="38" s="1"/>
  <c r="S11" i="38"/>
  <c r="Z14" i="38"/>
  <c r="AX15" i="38"/>
  <c r="AQ16" i="38"/>
  <c r="AA17" i="38"/>
  <c r="H13" i="38"/>
  <c r="J13" i="38" s="1"/>
  <c r="K13" i="38" s="1"/>
  <c r="AV14" i="38"/>
  <c r="AX14" i="38" s="1"/>
  <c r="AF16" i="38"/>
  <c r="AH16" i="38" s="1"/>
  <c r="P14" i="38"/>
  <c r="R14" i="38" s="1"/>
  <c r="AN15" i="38"/>
  <c r="AP15" i="38" s="1"/>
  <c r="H9" i="38"/>
  <c r="J9" i="38" s="1"/>
  <c r="AF12" i="38"/>
  <c r="AH12" i="38" s="1"/>
  <c r="H15" i="38"/>
  <c r="J15" i="38" s="1"/>
  <c r="H17" i="38"/>
  <c r="J17" i="38" s="1"/>
  <c r="AN11" i="38"/>
  <c r="AP11" i="38" s="1"/>
  <c r="X13" i="38"/>
  <c r="Z13" i="38" s="1"/>
  <c r="V17" i="38"/>
  <c r="AI17" i="38"/>
  <c r="R18" i="38"/>
  <c r="AX18" i="38"/>
  <c r="H20" i="38"/>
  <c r="AF21" i="38"/>
  <c r="AH21" i="38" s="1"/>
  <c r="H22" i="38"/>
  <c r="AV23" i="38"/>
  <c r="AX23" i="38" s="1"/>
  <c r="AF25" i="38"/>
  <c r="AH25" i="38" s="1"/>
  <c r="AX9" i="38"/>
  <c r="AP14" i="38"/>
  <c r="Z16" i="38"/>
  <c r="AF17" i="38"/>
  <c r="AH17" i="38" s="1"/>
  <c r="H18" i="38"/>
  <c r="J18" i="38" s="1"/>
  <c r="X18" i="38"/>
  <c r="Z18" i="38" s="1"/>
  <c r="AQ18" i="38"/>
  <c r="AL18" i="38"/>
  <c r="P19" i="38"/>
  <c r="R19" i="38" s="1"/>
  <c r="AN20" i="38"/>
  <c r="AP20" i="38" s="1"/>
  <c r="AN24" i="38"/>
  <c r="AP24" i="38" s="1"/>
  <c r="N8" i="38"/>
  <c r="AF8" i="38"/>
  <c r="AH8" i="38" s="1"/>
  <c r="AT8" i="38"/>
  <c r="AL9" i="38"/>
  <c r="BA9" i="38" s="1"/>
  <c r="I9" i="45" s="1"/>
  <c r="AD10" i="38"/>
  <c r="H11" i="38"/>
  <c r="V11" i="38"/>
  <c r="N12" i="38"/>
  <c r="AT12" i="38"/>
  <c r="AL13" i="38"/>
  <c r="AD14" i="38"/>
  <c r="V15" i="38"/>
  <c r="N16" i="38"/>
  <c r="AT16" i="38"/>
  <c r="AY17" i="38"/>
  <c r="AT17" i="38"/>
  <c r="AV19" i="38"/>
  <c r="AX19" i="38" s="1"/>
  <c r="H21" i="38"/>
  <c r="J21" i="38" s="1"/>
  <c r="K21" i="38" s="1"/>
  <c r="H24" i="38"/>
  <c r="J24" i="38" s="1"/>
  <c r="H26" i="38"/>
  <c r="J26" i="38" s="1"/>
  <c r="K26" i="38" s="1"/>
  <c r="F32" i="38"/>
  <c r="AP8" i="38"/>
  <c r="H10" i="38"/>
  <c r="J10" i="38" s="1"/>
  <c r="H14" i="38"/>
  <c r="X22" i="38"/>
  <c r="Z22" i="38" s="1"/>
  <c r="P23" i="38"/>
  <c r="R23" i="38" s="1"/>
  <c r="AD19" i="38"/>
  <c r="V20" i="38"/>
  <c r="N21" i="38"/>
  <c r="AT21" i="38"/>
  <c r="AL22" i="38"/>
  <c r="AD23" i="38"/>
  <c r="V24" i="38"/>
  <c r="N25" i="38"/>
  <c r="AT25" i="38"/>
  <c r="H27" i="38"/>
  <c r="J27" i="38" s="1"/>
  <c r="AI31" i="38"/>
  <c r="AD31" i="38"/>
  <c r="BA31" i="38" s="1"/>
  <c r="I31" i="45" s="1"/>
  <c r="AV31" i="38"/>
  <c r="AX31" i="38" s="1"/>
  <c r="BA61" i="38"/>
  <c r="I61" i="45" s="1"/>
  <c r="AD18" i="38"/>
  <c r="H19" i="38"/>
  <c r="J19" i="38" s="1"/>
  <c r="K19" i="38" s="1"/>
  <c r="V19" i="38"/>
  <c r="AN19" i="38"/>
  <c r="AP19" i="38" s="1"/>
  <c r="N20" i="38"/>
  <c r="AF20" i="38"/>
  <c r="AH20" i="38" s="1"/>
  <c r="AT20" i="38"/>
  <c r="X21" i="38"/>
  <c r="Z21" i="38" s="1"/>
  <c r="AL21" i="38"/>
  <c r="P22" i="38"/>
  <c r="R22" i="38" s="1"/>
  <c r="AD22" i="38"/>
  <c r="AV22" i="38"/>
  <c r="AX22" i="38" s="1"/>
  <c r="H23" i="38"/>
  <c r="V23" i="38"/>
  <c r="AN23" i="38"/>
  <c r="AP23" i="38" s="1"/>
  <c r="AF24" i="38"/>
  <c r="AH24" i="38" s="1"/>
  <c r="J25" i="38"/>
  <c r="K25" i="38" s="1"/>
  <c r="X25" i="38"/>
  <c r="Z25" i="38" s="1"/>
  <c r="S26" i="38"/>
  <c r="AI27" i="38"/>
  <c r="AD27" i="38"/>
  <c r="S29" i="38"/>
  <c r="N29" i="38"/>
  <c r="AF29" i="38"/>
  <c r="AH29" i="38" s="1"/>
  <c r="H30" i="38"/>
  <c r="J30" i="38" s="1"/>
  <c r="X30" i="38"/>
  <c r="Z30" i="38" s="1"/>
  <c r="BA60" i="38"/>
  <c r="I60" i="45" s="1"/>
  <c r="N26" i="38"/>
  <c r="AX26" i="38"/>
  <c r="AY29" i="38"/>
  <c r="AT29" i="38"/>
  <c r="AH30" i="38"/>
  <c r="AQ30" i="38"/>
  <c r="AL30" i="38"/>
  <c r="BA44" i="38"/>
  <c r="S50" i="38"/>
  <c r="AY50" i="38"/>
  <c r="BA49" i="38"/>
  <c r="I49" i="45" s="1"/>
  <c r="BA58" i="38"/>
  <c r="BA71" i="38"/>
  <c r="I71" i="45" s="1"/>
  <c r="X26" i="38"/>
  <c r="Z26" i="38" s="1"/>
  <c r="AQ26" i="38"/>
  <c r="AL26" i="38"/>
  <c r="AA28" i="38"/>
  <c r="V28" i="38"/>
  <c r="H31" i="38"/>
  <c r="J31" i="38" s="1"/>
  <c r="P31" i="38"/>
  <c r="R31" i="38" s="1"/>
  <c r="BA48" i="38"/>
  <c r="I48" i="45" s="1"/>
  <c r="AV27" i="38"/>
  <c r="AX27" i="38" s="1"/>
  <c r="H28" i="38"/>
  <c r="J28" i="38" s="1"/>
  <c r="BA46" i="38"/>
  <c r="I46" i="45" s="1"/>
  <c r="BA70" i="38"/>
  <c r="I70" i="45" s="1"/>
  <c r="J29" i="38"/>
  <c r="K29" i="38" s="1"/>
  <c r="AT16" i="23"/>
  <c r="AY16" i="23"/>
  <c r="AY8" i="23"/>
  <c r="AT8" i="23"/>
  <c r="AZ32" i="23"/>
  <c r="AN11" i="23"/>
  <c r="AP11" i="23" s="1"/>
  <c r="H12" i="23"/>
  <c r="J12" i="23" s="1"/>
  <c r="K12" i="23" s="1"/>
  <c r="AY12" i="23"/>
  <c r="S16" i="23"/>
  <c r="N16" i="23"/>
  <c r="H17" i="23"/>
  <c r="J17" i="23" s="1"/>
  <c r="AA17" i="23"/>
  <c r="AI18" i="23"/>
  <c r="H20" i="23"/>
  <c r="J20" i="23" s="1"/>
  <c r="H24" i="23"/>
  <c r="J24" i="23" s="1"/>
  <c r="AN9" i="23"/>
  <c r="AP9" i="23" s="1"/>
  <c r="AA8" i="23"/>
  <c r="AQ12" i="23"/>
  <c r="AL12" i="23"/>
  <c r="AI14" i="23"/>
  <c r="AD14" i="23"/>
  <c r="AQ14" i="23"/>
  <c r="AA15" i="23"/>
  <c r="H16" i="23"/>
  <c r="R17" i="23"/>
  <c r="X17" i="23"/>
  <c r="Z17" i="23" s="1"/>
  <c r="AA18" i="23"/>
  <c r="V18" i="23"/>
  <c r="H19" i="23"/>
  <c r="S8" i="23"/>
  <c r="N8" i="23"/>
  <c r="H9" i="23"/>
  <c r="J9" i="23" s="1"/>
  <c r="F32" i="23"/>
  <c r="H8" i="23"/>
  <c r="X9" i="23"/>
  <c r="Z9" i="23" s="1"/>
  <c r="AA10" i="23"/>
  <c r="V10" i="23"/>
  <c r="H11" i="23"/>
  <c r="H13" i="23"/>
  <c r="J13" i="23" s="1"/>
  <c r="AH13" i="23"/>
  <c r="AN17" i="23"/>
  <c r="AP17" i="23" s="1"/>
  <c r="H21" i="23"/>
  <c r="AY14" i="23"/>
  <c r="AI16" i="23"/>
  <c r="J18" i="23"/>
  <c r="K18" i="23" s="1"/>
  <c r="S22" i="23"/>
  <c r="AD22" i="23"/>
  <c r="AN22" i="23"/>
  <c r="AP22" i="23" s="1"/>
  <c r="AQ19" i="23"/>
  <c r="AH23" i="23"/>
  <c r="AX23" i="23"/>
  <c r="AA24" i="23"/>
  <c r="AA25" i="23"/>
  <c r="AV26" i="23"/>
  <c r="AX26" i="23" s="1"/>
  <c r="S28" i="23"/>
  <c r="N28" i="23"/>
  <c r="P30" i="23"/>
  <c r="R30" i="23"/>
  <c r="X30" i="23"/>
  <c r="Z30" i="23" s="1"/>
  <c r="AI30" i="23"/>
  <c r="AD30" i="23"/>
  <c r="AQ30" i="23"/>
  <c r="AL30" i="23"/>
  <c r="AI8" i="23"/>
  <c r="J10" i="23"/>
  <c r="K10" i="23" s="1"/>
  <c r="S14" i="23"/>
  <c r="AL20" i="23"/>
  <c r="AY22" i="23"/>
  <c r="N24" i="23"/>
  <c r="AI24" i="23"/>
  <c r="AT24" i="23"/>
  <c r="H27" i="23"/>
  <c r="J27" i="23" s="1"/>
  <c r="V28" i="23"/>
  <c r="AN28" i="23"/>
  <c r="AP28" i="23" s="1"/>
  <c r="AV30" i="23"/>
  <c r="AX30" i="23" s="1"/>
  <c r="P31" i="23"/>
  <c r="R31" i="23" s="1"/>
  <c r="AD9" i="23"/>
  <c r="BA9" i="23" s="1"/>
  <c r="F9" i="45" s="1"/>
  <c r="N11" i="23"/>
  <c r="AT11" i="23"/>
  <c r="AA13" i="23"/>
  <c r="AL13" i="23"/>
  <c r="BA13" i="23" s="1"/>
  <c r="F13" i="45" s="1"/>
  <c r="V15" i="23"/>
  <c r="BA15" i="23" s="1"/>
  <c r="F15" i="45" s="1"/>
  <c r="AP15" i="23"/>
  <c r="AQ15" i="23"/>
  <c r="AD17" i="23"/>
  <c r="N19" i="23"/>
  <c r="AN19" i="23"/>
  <c r="AP19" i="23" s="1"/>
  <c r="AT19" i="23"/>
  <c r="Z21" i="23"/>
  <c r="AA21" i="23"/>
  <c r="AL21" i="23"/>
  <c r="BA21" i="23" s="1"/>
  <c r="F21" i="45" s="1"/>
  <c r="J23" i="23"/>
  <c r="K23" i="23" s="1"/>
  <c r="V23" i="23"/>
  <c r="AP23" i="23"/>
  <c r="AQ23" i="23"/>
  <c r="X25" i="23"/>
  <c r="Z25" i="23" s="1"/>
  <c r="AD25" i="23"/>
  <c r="BA25" i="23" s="1"/>
  <c r="F25" i="45" s="1"/>
  <c r="AV25" i="23"/>
  <c r="AX25" i="23" s="1"/>
  <c r="H26" i="23"/>
  <c r="J26" i="23" s="1"/>
  <c r="AA27" i="23"/>
  <c r="V27" i="23"/>
  <c r="AQ29" i="23"/>
  <c r="AL29" i="23"/>
  <c r="H31" i="23"/>
  <c r="J31" i="23" s="1"/>
  <c r="BA46" i="23"/>
  <c r="F46" i="45" s="1"/>
  <c r="BA58" i="23"/>
  <c r="K62" i="23"/>
  <c r="AF8" i="23"/>
  <c r="AH8" i="23" s="1"/>
  <c r="AL8" i="23"/>
  <c r="S10" i="23"/>
  <c r="AD10" i="23"/>
  <c r="AY10" i="23"/>
  <c r="N12" i="23"/>
  <c r="AH12" i="23"/>
  <c r="AI12" i="23"/>
  <c r="AT12" i="23"/>
  <c r="P14" i="23"/>
  <c r="R14" i="23" s="1"/>
  <c r="V14" i="23"/>
  <c r="AV14" i="23"/>
  <c r="AX14" i="23" s="1"/>
  <c r="AF16" i="23"/>
  <c r="AH16" i="23" s="1"/>
  <c r="AL16" i="23"/>
  <c r="S18" i="23"/>
  <c r="AD18" i="23"/>
  <c r="AY18" i="23"/>
  <c r="N20" i="23"/>
  <c r="AI20" i="23"/>
  <c r="AT20" i="23"/>
  <c r="J22" i="23"/>
  <c r="K22" i="23" s="1"/>
  <c r="P22" i="23"/>
  <c r="R22" i="23" s="1"/>
  <c r="V22" i="23"/>
  <c r="BA22" i="23" s="1"/>
  <c r="F22" i="45" s="1"/>
  <c r="AV22" i="23"/>
  <c r="AX22" i="23" s="1"/>
  <c r="AF24" i="23"/>
  <c r="AH24" i="23" s="1"/>
  <c r="AL24" i="23"/>
  <c r="J25" i="23"/>
  <c r="K25" i="23" s="1"/>
  <c r="P26" i="23"/>
  <c r="R26" i="23" s="1"/>
  <c r="X26" i="23"/>
  <c r="Z26" i="23" s="1"/>
  <c r="AI26" i="23"/>
  <c r="AD26" i="23"/>
  <c r="AQ26" i="23"/>
  <c r="AL26" i="23"/>
  <c r="AD27" i="23"/>
  <c r="AV27" i="23"/>
  <c r="AX27" i="23" s="1"/>
  <c r="AY28" i="23"/>
  <c r="AT28" i="23"/>
  <c r="AT29" i="23"/>
  <c r="H30" i="23"/>
  <c r="J30" i="23" s="1"/>
  <c r="AA31" i="23"/>
  <c r="V31" i="23"/>
  <c r="AH29" i="23"/>
  <c r="AI62" i="23"/>
  <c r="BA61" i="23"/>
  <c r="F61" i="45" s="1"/>
  <c r="BA70" i="23"/>
  <c r="F70" i="45" s="1"/>
  <c r="T6" i="21"/>
  <c r="AY71" i="29"/>
  <c r="AQ71" i="29"/>
  <c r="AI71" i="29"/>
  <c r="AA71" i="29"/>
  <c r="S71" i="29"/>
  <c r="K71" i="29"/>
  <c r="AY70" i="29"/>
  <c r="AQ70" i="29"/>
  <c r="AI70" i="29"/>
  <c r="AA70" i="29"/>
  <c r="S70" i="29"/>
  <c r="K70" i="29"/>
  <c r="AY66" i="29"/>
  <c r="AQ66" i="29"/>
  <c r="AI66" i="29"/>
  <c r="AA66" i="29"/>
  <c r="S66" i="29"/>
  <c r="K66" i="29"/>
  <c r="AY61" i="29"/>
  <c r="AQ61" i="29"/>
  <c r="AI61" i="29"/>
  <c r="AA61" i="29"/>
  <c r="S61" i="29"/>
  <c r="K61" i="29"/>
  <c r="AY60" i="29"/>
  <c r="AQ60" i="29"/>
  <c r="AI60" i="29"/>
  <c r="AI62" i="29" s="1"/>
  <c r="AA60" i="29"/>
  <c r="S60" i="29"/>
  <c r="K60" i="29"/>
  <c r="AY58" i="29"/>
  <c r="AQ58" i="29"/>
  <c r="AI58" i="29"/>
  <c r="AA58" i="29"/>
  <c r="S58" i="29"/>
  <c r="K58" i="29"/>
  <c r="BA57" i="29"/>
  <c r="U57" i="21" s="1"/>
  <c r="BA54" i="29"/>
  <c r="U54" i="21" s="1"/>
  <c r="BA53" i="29"/>
  <c r="U53" i="21" s="1"/>
  <c r="BA52" i="29"/>
  <c r="U52" i="21" s="1"/>
  <c r="AY49" i="29"/>
  <c r="AQ49" i="29"/>
  <c r="AI49" i="29"/>
  <c r="AA49" i="29"/>
  <c r="S49" i="29"/>
  <c r="K49" i="29"/>
  <c r="AY48" i="29"/>
  <c r="AQ48" i="29"/>
  <c r="AI48" i="29"/>
  <c r="AA48" i="29"/>
  <c r="S48" i="29"/>
  <c r="K48" i="29"/>
  <c r="AY47" i="29"/>
  <c r="AQ47" i="29"/>
  <c r="AI47" i="29"/>
  <c r="AA47" i="29"/>
  <c r="S47" i="29"/>
  <c r="K47" i="29"/>
  <c r="AY46" i="29"/>
  <c r="AQ46" i="29"/>
  <c r="AI46" i="29"/>
  <c r="AA46" i="29"/>
  <c r="S46" i="29"/>
  <c r="K46" i="29"/>
  <c r="AY44" i="29"/>
  <c r="AQ44" i="29"/>
  <c r="AI44" i="29"/>
  <c r="AA44" i="29"/>
  <c r="S44" i="29"/>
  <c r="K44" i="29"/>
  <c r="BA43" i="29"/>
  <c r="U43" i="21" s="1"/>
  <c r="BA42" i="29"/>
  <c r="U42" i="21" s="1"/>
  <c r="BA41" i="29"/>
  <c r="U41" i="21" s="1"/>
  <c r="BA40" i="29"/>
  <c r="U40" i="21" s="1"/>
  <c r="AR32" i="29"/>
  <c r="AJ32" i="29"/>
  <c r="AB32" i="29"/>
  <c r="T32" i="29"/>
  <c r="L32" i="29"/>
  <c r="D32" i="29"/>
  <c r="AZ31" i="29"/>
  <c r="S31" i="21" s="1"/>
  <c r="AW31" i="29"/>
  <c r="AU31" i="29"/>
  <c r="AS31" i="29"/>
  <c r="AT31" i="29" s="1"/>
  <c r="AO31" i="29"/>
  <c r="AM31" i="29"/>
  <c r="AK31" i="29"/>
  <c r="AL31" i="29" s="1"/>
  <c r="AG31" i="29"/>
  <c r="AE31" i="29"/>
  <c r="AC31" i="29"/>
  <c r="Y31" i="29"/>
  <c r="W31" i="29"/>
  <c r="U31" i="29"/>
  <c r="V31" i="29" s="1"/>
  <c r="Q31" i="29"/>
  <c r="O31" i="29"/>
  <c r="M31" i="29"/>
  <c r="N31" i="29" s="1"/>
  <c r="I31" i="29"/>
  <c r="G31" i="29"/>
  <c r="E31" i="29"/>
  <c r="F31" i="29" s="1"/>
  <c r="C31" i="29"/>
  <c r="B31" i="29"/>
  <c r="AZ30" i="29"/>
  <c r="S30" i="21" s="1"/>
  <c r="AW30" i="29"/>
  <c r="AU30" i="29"/>
  <c r="AS30" i="29"/>
  <c r="AT30" i="29" s="1"/>
  <c r="AO30" i="29"/>
  <c r="AM30" i="29"/>
  <c r="AK30" i="29"/>
  <c r="AG30" i="29"/>
  <c r="AE30" i="29"/>
  <c r="AC30" i="29"/>
  <c r="AD30" i="29" s="1"/>
  <c r="Y30" i="29"/>
  <c r="W30" i="29"/>
  <c r="U30" i="29"/>
  <c r="Q30" i="29"/>
  <c r="O30" i="29"/>
  <c r="M30" i="29"/>
  <c r="N30" i="29" s="1"/>
  <c r="I30" i="29"/>
  <c r="G30" i="29"/>
  <c r="E30" i="29"/>
  <c r="F30" i="29" s="1"/>
  <c r="C30" i="29"/>
  <c r="B30" i="29"/>
  <c r="AZ29" i="29"/>
  <c r="S29" i="21" s="1"/>
  <c r="AW29" i="29"/>
  <c r="AU29" i="29"/>
  <c r="AS29" i="29"/>
  <c r="AO29" i="29"/>
  <c r="AM29" i="29"/>
  <c r="AK29" i="29"/>
  <c r="AG29" i="29"/>
  <c r="AE29" i="29"/>
  <c r="AC29" i="29"/>
  <c r="AD29" i="29" s="1"/>
  <c r="Y29" i="29"/>
  <c r="W29" i="29"/>
  <c r="U29" i="29"/>
  <c r="V29" i="29" s="1"/>
  <c r="Q29" i="29"/>
  <c r="O29" i="29"/>
  <c r="M29" i="29"/>
  <c r="I29" i="29"/>
  <c r="G29" i="29"/>
  <c r="E29" i="29"/>
  <c r="F29" i="29" s="1"/>
  <c r="C29" i="29"/>
  <c r="B29" i="29"/>
  <c r="AZ28" i="29"/>
  <c r="S28" i="21" s="1"/>
  <c r="AW28" i="29"/>
  <c r="AU28" i="29"/>
  <c r="AS28" i="29"/>
  <c r="AO28" i="29"/>
  <c r="AM28" i="29"/>
  <c r="AK28" i="29"/>
  <c r="AG28" i="29"/>
  <c r="AE28" i="29"/>
  <c r="AC28" i="29"/>
  <c r="AD28" i="29" s="1"/>
  <c r="Y28" i="29"/>
  <c r="W28" i="29"/>
  <c r="U28" i="29"/>
  <c r="Q28" i="29"/>
  <c r="O28" i="29"/>
  <c r="M28" i="29"/>
  <c r="I28" i="29"/>
  <c r="G28" i="29"/>
  <c r="E28" i="29"/>
  <c r="F28" i="29" s="1"/>
  <c r="C28" i="29"/>
  <c r="B28" i="29"/>
  <c r="AZ27" i="29"/>
  <c r="S27" i="21" s="1"/>
  <c r="AW27" i="29"/>
  <c r="AU27" i="29"/>
  <c r="AS27" i="29"/>
  <c r="AO27" i="29"/>
  <c r="AM27" i="29"/>
  <c r="AK27" i="29"/>
  <c r="AL27" i="29" s="1"/>
  <c r="AG27" i="29"/>
  <c r="AE27" i="29"/>
  <c r="AC27" i="29"/>
  <c r="Y27" i="29"/>
  <c r="W27" i="29"/>
  <c r="U27" i="29"/>
  <c r="Q27" i="29"/>
  <c r="O27" i="29"/>
  <c r="M27" i="29"/>
  <c r="N27" i="29" s="1"/>
  <c r="I27" i="29"/>
  <c r="G27" i="29"/>
  <c r="E27" i="29"/>
  <c r="F27" i="29" s="1"/>
  <c r="C27" i="29"/>
  <c r="B27" i="29"/>
  <c r="AZ26" i="29"/>
  <c r="S26" i="21" s="1"/>
  <c r="AW26" i="29"/>
  <c r="AU26" i="29"/>
  <c r="AS26" i="29"/>
  <c r="AT26" i="29" s="1"/>
  <c r="AO26" i="29"/>
  <c r="AM26" i="29"/>
  <c r="AK26" i="29"/>
  <c r="AG26" i="29"/>
  <c r="AE26" i="29"/>
  <c r="AC26" i="29"/>
  <c r="Y26" i="29"/>
  <c r="W26" i="29"/>
  <c r="U26" i="29"/>
  <c r="Q26" i="29"/>
  <c r="O26" i="29"/>
  <c r="M26" i="29"/>
  <c r="N26" i="29" s="1"/>
  <c r="I26" i="29"/>
  <c r="G26" i="29"/>
  <c r="E26" i="29"/>
  <c r="F26" i="29" s="1"/>
  <c r="C26" i="29"/>
  <c r="B26" i="29"/>
  <c r="AZ25" i="29"/>
  <c r="S25" i="21" s="1"/>
  <c r="AW25" i="29"/>
  <c r="AU25" i="29"/>
  <c r="AS25" i="29"/>
  <c r="AO25" i="29"/>
  <c r="AM25" i="29"/>
  <c r="AK25" i="29"/>
  <c r="AG25" i="29"/>
  <c r="AE25" i="29"/>
  <c r="AC25" i="29"/>
  <c r="Y25" i="29"/>
  <c r="W25" i="29"/>
  <c r="U25" i="29"/>
  <c r="V25" i="29" s="1"/>
  <c r="Q25" i="29"/>
  <c r="O25" i="29"/>
  <c r="M25" i="29"/>
  <c r="I25" i="29"/>
  <c r="G25" i="29"/>
  <c r="E25" i="29"/>
  <c r="F25" i="29" s="1"/>
  <c r="C25" i="29"/>
  <c r="B25" i="29"/>
  <c r="AZ24" i="29"/>
  <c r="S24" i="21" s="1"/>
  <c r="AW24" i="29"/>
  <c r="AU24" i="29"/>
  <c r="AS24" i="29"/>
  <c r="AO24" i="29"/>
  <c r="AM24" i="29"/>
  <c r="AK24" i="29"/>
  <c r="AG24" i="29"/>
  <c r="AE24" i="29"/>
  <c r="AC24" i="29"/>
  <c r="Y24" i="29"/>
  <c r="W24" i="29"/>
  <c r="U24" i="29"/>
  <c r="V24" i="29" s="1"/>
  <c r="Q24" i="29"/>
  <c r="O24" i="29"/>
  <c r="M24" i="29"/>
  <c r="N24" i="29" s="1"/>
  <c r="I24" i="29"/>
  <c r="G24" i="29"/>
  <c r="E24" i="29"/>
  <c r="F24" i="29" s="1"/>
  <c r="C24" i="29"/>
  <c r="B24" i="29"/>
  <c r="AZ23" i="29"/>
  <c r="S23" i="21" s="1"/>
  <c r="AW23" i="29"/>
  <c r="AU23" i="29"/>
  <c r="AS23" i="29"/>
  <c r="AO23" i="29"/>
  <c r="AM23" i="29"/>
  <c r="AK23" i="29"/>
  <c r="AL23" i="29" s="1"/>
  <c r="AG23" i="29"/>
  <c r="AE23" i="29"/>
  <c r="AC23" i="29"/>
  <c r="AD23" i="29" s="1"/>
  <c r="Y23" i="29"/>
  <c r="W23" i="29"/>
  <c r="U23" i="29"/>
  <c r="Q23" i="29"/>
  <c r="O23" i="29"/>
  <c r="M23" i="29"/>
  <c r="I23" i="29"/>
  <c r="G23" i="29"/>
  <c r="E23" i="29"/>
  <c r="F23" i="29" s="1"/>
  <c r="C23" i="29"/>
  <c r="B23" i="29"/>
  <c r="AZ22" i="29"/>
  <c r="S22" i="21" s="1"/>
  <c r="AW22" i="29"/>
  <c r="AU22" i="29"/>
  <c r="AS22" i="29"/>
  <c r="AT22" i="29" s="1"/>
  <c r="AO22" i="29"/>
  <c r="AM22" i="29"/>
  <c r="AK22" i="29"/>
  <c r="AL22" i="29" s="1"/>
  <c r="AG22" i="29"/>
  <c r="AE22" i="29"/>
  <c r="AC22" i="29"/>
  <c r="Y22" i="29"/>
  <c r="W22" i="29"/>
  <c r="U22" i="29"/>
  <c r="Q22" i="29"/>
  <c r="O22" i="29"/>
  <c r="M22" i="29"/>
  <c r="N22" i="29" s="1"/>
  <c r="I22" i="29"/>
  <c r="G22" i="29"/>
  <c r="E22" i="29"/>
  <c r="F22" i="29" s="1"/>
  <c r="C22" i="29"/>
  <c r="B22" i="29"/>
  <c r="AZ21" i="29"/>
  <c r="S21" i="21" s="1"/>
  <c r="AW21" i="29"/>
  <c r="AU21" i="29"/>
  <c r="AS21" i="29"/>
  <c r="AT21" i="29" s="1"/>
  <c r="AO21" i="29"/>
  <c r="AM21" i="29"/>
  <c r="AK21" i="29"/>
  <c r="AG21" i="29"/>
  <c r="AE21" i="29"/>
  <c r="AC21" i="29"/>
  <c r="Y21" i="29"/>
  <c r="W21" i="29"/>
  <c r="U21" i="29"/>
  <c r="V21" i="29" s="1"/>
  <c r="Q21" i="29"/>
  <c r="O21" i="29"/>
  <c r="M21" i="29"/>
  <c r="N21" i="29" s="1"/>
  <c r="I21" i="29"/>
  <c r="G21" i="29"/>
  <c r="E21" i="29"/>
  <c r="F21" i="29" s="1"/>
  <c r="C21" i="29"/>
  <c r="B21" i="29"/>
  <c r="AZ20" i="29"/>
  <c r="S20" i="21" s="1"/>
  <c r="AW20" i="29"/>
  <c r="AU20" i="29"/>
  <c r="AS20" i="29"/>
  <c r="AO20" i="29"/>
  <c r="AM20" i="29"/>
  <c r="AK20" i="29"/>
  <c r="AG20" i="29"/>
  <c r="AE20" i="29"/>
  <c r="AC20" i="29"/>
  <c r="AD20" i="29" s="1"/>
  <c r="Y20" i="29"/>
  <c r="W20" i="29"/>
  <c r="U20" i="29"/>
  <c r="V20" i="29" s="1"/>
  <c r="Q20" i="29"/>
  <c r="O20" i="29"/>
  <c r="M20" i="29"/>
  <c r="N20" i="29" s="1"/>
  <c r="I20" i="29"/>
  <c r="G20" i="29"/>
  <c r="E20" i="29"/>
  <c r="F20" i="29" s="1"/>
  <c r="C20" i="29"/>
  <c r="B20" i="29"/>
  <c r="AZ19" i="29"/>
  <c r="S19" i="21" s="1"/>
  <c r="AW19" i="29"/>
  <c r="AU19" i="29"/>
  <c r="AS19" i="29"/>
  <c r="AO19" i="29"/>
  <c r="AM19" i="29"/>
  <c r="AK19" i="29"/>
  <c r="AL19" i="29" s="1"/>
  <c r="AG19" i="29"/>
  <c r="AE19" i="29"/>
  <c r="AC19" i="29"/>
  <c r="AD19" i="29" s="1"/>
  <c r="Y19" i="29"/>
  <c r="W19" i="29"/>
  <c r="U19" i="29"/>
  <c r="Q19" i="29"/>
  <c r="O19" i="29"/>
  <c r="M19" i="29"/>
  <c r="I19" i="29"/>
  <c r="G19" i="29"/>
  <c r="E19" i="29"/>
  <c r="F19" i="29" s="1"/>
  <c r="C19" i="29"/>
  <c r="B19" i="29"/>
  <c r="AZ18" i="29"/>
  <c r="S18" i="21" s="1"/>
  <c r="AW18" i="29"/>
  <c r="AU18" i="29"/>
  <c r="AS18" i="29"/>
  <c r="AT18" i="29" s="1"/>
  <c r="AO18" i="29"/>
  <c r="AM18" i="29"/>
  <c r="AK18" i="29"/>
  <c r="AL18" i="29" s="1"/>
  <c r="AG18" i="29"/>
  <c r="AE18" i="29"/>
  <c r="AC18" i="29"/>
  <c r="AD18" i="29" s="1"/>
  <c r="Y18" i="29"/>
  <c r="W18" i="29"/>
  <c r="U18" i="29"/>
  <c r="Q18" i="29"/>
  <c r="O18" i="29"/>
  <c r="M18" i="29"/>
  <c r="N18" i="29" s="1"/>
  <c r="I18" i="29"/>
  <c r="G18" i="29"/>
  <c r="E18" i="29"/>
  <c r="F18" i="29" s="1"/>
  <c r="C18" i="29"/>
  <c r="B18" i="29"/>
  <c r="AZ17" i="29"/>
  <c r="S17" i="21" s="1"/>
  <c r="AW17" i="29"/>
  <c r="AU17" i="29"/>
  <c r="AS17" i="29"/>
  <c r="AT17" i="29" s="1"/>
  <c r="AO17" i="29"/>
  <c r="AM17" i="29"/>
  <c r="AK17" i="29"/>
  <c r="AG17" i="29"/>
  <c r="AE17" i="29"/>
  <c r="AC17" i="29"/>
  <c r="Y17" i="29"/>
  <c r="W17" i="29"/>
  <c r="U17" i="29"/>
  <c r="V17" i="29" s="1"/>
  <c r="Q17" i="29"/>
  <c r="O17" i="29"/>
  <c r="M17" i="29"/>
  <c r="N17" i="29" s="1"/>
  <c r="I17" i="29"/>
  <c r="G17" i="29"/>
  <c r="E17" i="29"/>
  <c r="F17" i="29" s="1"/>
  <c r="C17" i="29"/>
  <c r="B17" i="29"/>
  <c r="AZ16" i="29"/>
  <c r="S16" i="21" s="1"/>
  <c r="AW16" i="29"/>
  <c r="AU16" i="29"/>
  <c r="AS16" i="29"/>
  <c r="AT16" i="29" s="1"/>
  <c r="AO16" i="29"/>
  <c r="AM16" i="29"/>
  <c r="AK16" i="29"/>
  <c r="AG16" i="29"/>
  <c r="AE16" i="29"/>
  <c r="AC16" i="29"/>
  <c r="AD16" i="29" s="1"/>
  <c r="Y16" i="29"/>
  <c r="W16" i="29"/>
  <c r="U16" i="29"/>
  <c r="V16" i="29" s="1"/>
  <c r="Q16" i="29"/>
  <c r="O16" i="29"/>
  <c r="M16" i="29"/>
  <c r="N16" i="29" s="1"/>
  <c r="I16" i="29"/>
  <c r="G16" i="29"/>
  <c r="E16" i="29"/>
  <c r="F16" i="29" s="1"/>
  <c r="C16" i="29"/>
  <c r="B16" i="29"/>
  <c r="AZ15" i="29"/>
  <c r="S15" i="21" s="1"/>
  <c r="AW15" i="29"/>
  <c r="AU15" i="29"/>
  <c r="AS15" i="29"/>
  <c r="AT15" i="29" s="1"/>
  <c r="AO15" i="29"/>
  <c r="AM15" i="29"/>
  <c r="AK15" i="29"/>
  <c r="AL15" i="29" s="1"/>
  <c r="AG15" i="29"/>
  <c r="AE15" i="29"/>
  <c r="AC15" i="29"/>
  <c r="Y15" i="29"/>
  <c r="W15" i="29"/>
  <c r="U15" i="29"/>
  <c r="V15" i="29" s="1"/>
  <c r="Q15" i="29"/>
  <c r="O15" i="29"/>
  <c r="M15" i="29"/>
  <c r="N15" i="29" s="1"/>
  <c r="I15" i="29"/>
  <c r="G15" i="29"/>
  <c r="E15" i="29"/>
  <c r="F15" i="29" s="1"/>
  <c r="C15" i="29"/>
  <c r="B15" i="29"/>
  <c r="AZ14" i="29"/>
  <c r="S14" i="21" s="1"/>
  <c r="AW14" i="29"/>
  <c r="AU14" i="29"/>
  <c r="AS14" i="29"/>
  <c r="AT14" i="29" s="1"/>
  <c r="AO14" i="29"/>
  <c r="AM14" i="29"/>
  <c r="AK14" i="29"/>
  <c r="AL14" i="29" s="1"/>
  <c r="AG14" i="29"/>
  <c r="AE14" i="29"/>
  <c r="AC14" i="29"/>
  <c r="AD14" i="29" s="1"/>
  <c r="Y14" i="29"/>
  <c r="W14" i="29"/>
  <c r="U14" i="29"/>
  <c r="Q14" i="29"/>
  <c r="O14" i="29"/>
  <c r="M14" i="29"/>
  <c r="N14" i="29" s="1"/>
  <c r="I14" i="29"/>
  <c r="G14" i="29"/>
  <c r="E14" i="29"/>
  <c r="F14" i="29" s="1"/>
  <c r="C14" i="29"/>
  <c r="B14" i="29"/>
  <c r="AZ13" i="29"/>
  <c r="S13" i="21" s="1"/>
  <c r="AW13" i="29"/>
  <c r="AU13" i="29"/>
  <c r="AS13" i="29"/>
  <c r="AT13" i="29" s="1"/>
  <c r="AO13" i="29"/>
  <c r="AM13" i="29"/>
  <c r="AK13" i="29"/>
  <c r="AG13" i="29"/>
  <c r="AE13" i="29"/>
  <c r="AC13" i="29"/>
  <c r="Y13" i="29"/>
  <c r="W13" i="29"/>
  <c r="U13" i="29"/>
  <c r="V13" i="29" s="1"/>
  <c r="Q13" i="29"/>
  <c r="O13" i="29"/>
  <c r="M13" i="29"/>
  <c r="N13" i="29" s="1"/>
  <c r="I13" i="29"/>
  <c r="G13" i="29"/>
  <c r="E13" i="29"/>
  <c r="F13" i="29" s="1"/>
  <c r="C13" i="29"/>
  <c r="B13" i="29"/>
  <c r="AZ12" i="29"/>
  <c r="S12" i="21" s="1"/>
  <c r="AW12" i="29"/>
  <c r="AU12" i="29"/>
  <c r="AS12" i="29"/>
  <c r="AO12" i="29"/>
  <c r="AM12" i="29"/>
  <c r="AK12" i="29"/>
  <c r="AG12" i="29"/>
  <c r="AE12" i="29"/>
  <c r="AC12" i="29"/>
  <c r="AD12" i="29" s="1"/>
  <c r="Y12" i="29"/>
  <c r="W12" i="29"/>
  <c r="U12" i="29"/>
  <c r="V12" i="29" s="1"/>
  <c r="Q12" i="29"/>
  <c r="O12" i="29"/>
  <c r="M12" i="29"/>
  <c r="I12" i="29"/>
  <c r="G12" i="29"/>
  <c r="E12" i="29"/>
  <c r="F12" i="29" s="1"/>
  <c r="C12" i="29"/>
  <c r="B12" i="29"/>
  <c r="AZ11" i="29"/>
  <c r="S11" i="21" s="1"/>
  <c r="AW11" i="29"/>
  <c r="AU11" i="29"/>
  <c r="AS11" i="29"/>
  <c r="AO11" i="29"/>
  <c r="AM11" i="29"/>
  <c r="AK11" i="29"/>
  <c r="AL11" i="29" s="1"/>
  <c r="AG11" i="29"/>
  <c r="AE11" i="29"/>
  <c r="AC11" i="29"/>
  <c r="AD11" i="29" s="1"/>
  <c r="Y11" i="29"/>
  <c r="W11" i="29"/>
  <c r="U11" i="29"/>
  <c r="V11" i="29" s="1"/>
  <c r="Q11" i="29"/>
  <c r="O11" i="29"/>
  <c r="M11" i="29"/>
  <c r="I11" i="29"/>
  <c r="G11" i="29"/>
  <c r="E11" i="29"/>
  <c r="F11" i="29" s="1"/>
  <c r="C11" i="29"/>
  <c r="B11" i="29"/>
  <c r="AZ10" i="29"/>
  <c r="S10" i="21" s="1"/>
  <c r="AW10" i="29"/>
  <c r="AU10" i="29"/>
  <c r="AS10" i="29"/>
  <c r="AT10" i="29" s="1"/>
  <c r="AO10" i="29"/>
  <c r="AM10" i="29"/>
  <c r="AK10" i="29"/>
  <c r="AL10" i="29" s="1"/>
  <c r="AG10" i="29"/>
  <c r="AE10" i="29"/>
  <c r="AC10" i="29"/>
  <c r="AD10" i="29" s="1"/>
  <c r="Y10" i="29"/>
  <c r="W10" i="29"/>
  <c r="U10" i="29"/>
  <c r="Q10" i="29"/>
  <c r="O10" i="29"/>
  <c r="M10" i="29"/>
  <c r="N10" i="29" s="1"/>
  <c r="I10" i="29"/>
  <c r="G10" i="29"/>
  <c r="E10" i="29"/>
  <c r="F10" i="29" s="1"/>
  <c r="C10" i="29"/>
  <c r="B10" i="29"/>
  <c r="AZ9" i="29"/>
  <c r="S9" i="21" s="1"/>
  <c r="AW9" i="29"/>
  <c r="AU9" i="29"/>
  <c r="AS9" i="29"/>
  <c r="AT9" i="29" s="1"/>
  <c r="AO9" i="29"/>
  <c r="AM9" i="29"/>
  <c r="AK9" i="29"/>
  <c r="AG9" i="29"/>
  <c r="AE9" i="29"/>
  <c r="AC9" i="29"/>
  <c r="Y9" i="29"/>
  <c r="W9" i="29"/>
  <c r="U9" i="29"/>
  <c r="V9" i="29" s="1"/>
  <c r="Q9" i="29"/>
  <c r="O9" i="29"/>
  <c r="M9" i="29"/>
  <c r="N9" i="29" s="1"/>
  <c r="I9" i="29"/>
  <c r="G9" i="29"/>
  <c r="E9" i="29"/>
  <c r="F9" i="29" s="1"/>
  <c r="C9" i="29"/>
  <c r="B9" i="29"/>
  <c r="AZ8" i="29"/>
  <c r="S8" i="21" s="1"/>
  <c r="AW8" i="29"/>
  <c r="AU8" i="29"/>
  <c r="AS8" i="29"/>
  <c r="AO8" i="29"/>
  <c r="AM8" i="29"/>
  <c r="AK8" i="29"/>
  <c r="AG8" i="29"/>
  <c r="AE8" i="29"/>
  <c r="AC8" i="29"/>
  <c r="AD8" i="29" s="1"/>
  <c r="Y8" i="29"/>
  <c r="W8" i="29"/>
  <c r="U8" i="29"/>
  <c r="V8" i="29" s="1"/>
  <c r="Q8" i="29"/>
  <c r="O8" i="29"/>
  <c r="M8" i="29"/>
  <c r="N8" i="29" s="1"/>
  <c r="I8" i="29"/>
  <c r="G8" i="29"/>
  <c r="E8" i="29"/>
  <c r="F8" i="29" s="1"/>
  <c r="C8" i="29"/>
  <c r="B8" i="29"/>
  <c r="AV6" i="29"/>
  <c r="AM6" i="29"/>
  <c r="AE6" i="29"/>
  <c r="W6" i="29"/>
  <c r="O6" i="29"/>
  <c r="G6" i="29"/>
  <c r="AV5" i="29"/>
  <c r="AM5" i="29"/>
  <c r="AE5" i="29"/>
  <c r="W5" i="29"/>
  <c r="O5" i="29"/>
  <c r="G5" i="29"/>
  <c r="B3" i="29"/>
  <c r="B2" i="29"/>
  <c r="Q6" i="21"/>
  <c r="AY71" i="28"/>
  <c r="AQ71" i="28"/>
  <c r="AI71" i="28"/>
  <c r="AI72" i="28" s="1"/>
  <c r="AA71" i="28"/>
  <c r="S71" i="28"/>
  <c r="K71" i="28"/>
  <c r="AY70" i="28"/>
  <c r="AQ70" i="28"/>
  <c r="AI70" i="28"/>
  <c r="AA70" i="28"/>
  <c r="AA72" i="28" s="1"/>
  <c r="S70" i="28"/>
  <c r="S72" i="28" s="1"/>
  <c r="K70" i="28"/>
  <c r="AY66" i="28"/>
  <c r="AQ66" i="28"/>
  <c r="AI66" i="28"/>
  <c r="AA66" i="28"/>
  <c r="S66" i="28"/>
  <c r="K66" i="28"/>
  <c r="AY61" i="28"/>
  <c r="AQ61" i="28"/>
  <c r="AI61" i="28"/>
  <c r="AA61" i="28"/>
  <c r="S61" i="28"/>
  <c r="K61" i="28"/>
  <c r="AY60" i="28"/>
  <c r="AQ60" i="28"/>
  <c r="AI60" i="28"/>
  <c r="AA60" i="28"/>
  <c r="S60" i="28"/>
  <c r="K60" i="28"/>
  <c r="AY58" i="28"/>
  <c r="AQ58" i="28"/>
  <c r="AI58" i="28"/>
  <c r="AA58" i="28"/>
  <c r="S58" i="28"/>
  <c r="K58" i="28"/>
  <c r="BA57" i="28"/>
  <c r="R57" i="21" s="1"/>
  <c r="BA54" i="28"/>
  <c r="R54" i="21" s="1"/>
  <c r="BA53" i="28"/>
  <c r="R53" i="21" s="1"/>
  <c r="BA52" i="28"/>
  <c r="R52" i="21" s="1"/>
  <c r="AY49" i="28"/>
  <c r="AQ49" i="28"/>
  <c r="AI49" i="28"/>
  <c r="AA49" i="28"/>
  <c r="S49" i="28"/>
  <c r="K49" i="28"/>
  <c r="AY48" i="28"/>
  <c r="AQ48" i="28"/>
  <c r="AI48" i="28"/>
  <c r="AA48" i="28"/>
  <c r="S48" i="28"/>
  <c r="K48" i="28"/>
  <c r="AY47" i="28"/>
  <c r="AQ47" i="28"/>
  <c r="AI47" i="28"/>
  <c r="AA47" i="28"/>
  <c r="S47" i="28"/>
  <c r="K47" i="28"/>
  <c r="AY46" i="28"/>
  <c r="AQ46" i="28"/>
  <c r="AI46" i="28"/>
  <c r="AA46" i="28"/>
  <c r="S46" i="28"/>
  <c r="K46" i="28"/>
  <c r="AY44" i="28"/>
  <c r="AQ44" i="28"/>
  <c r="AI44" i="28"/>
  <c r="AA44" i="28"/>
  <c r="S44" i="28"/>
  <c r="K44" i="28"/>
  <c r="BA43" i="28"/>
  <c r="R43" i="21" s="1"/>
  <c r="BA42" i="28"/>
  <c r="R42" i="21" s="1"/>
  <c r="BA41" i="28"/>
  <c r="R41" i="21" s="1"/>
  <c r="BA40" i="28"/>
  <c r="R40" i="21" s="1"/>
  <c r="AR32" i="28"/>
  <c r="AJ32" i="28"/>
  <c r="AB32" i="28"/>
  <c r="T32" i="28"/>
  <c r="L32" i="28"/>
  <c r="D32" i="28"/>
  <c r="AZ31" i="28"/>
  <c r="P31" i="21" s="1"/>
  <c r="AW31" i="28"/>
  <c r="AU31" i="28"/>
  <c r="AS31" i="28"/>
  <c r="AT31" i="28" s="1"/>
  <c r="AO31" i="28"/>
  <c r="AM31" i="28"/>
  <c r="AK31" i="28"/>
  <c r="AG31" i="28"/>
  <c r="AE31" i="28"/>
  <c r="AC31" i="28"/>
  <c r="Y31" i="28"/>
  <c r="W31" i="28"/>
  <c r="U31" i="28"/>
  <c r="Q31" i="28"/>
  <c r="O31" i="28"/>
  <c r="M31" i="28"/>
  <c r="N31" i="28" s="1"/>
  <c r="I31" i="28"/>
  <c r="G31" i="28"/>
  <c r="E31" i="28"/>
  <c r="F31" i="28" s="1"/>
  <c r="C31" i="28"/>
  <c r="B31" i="28"/>
  <c r="AZ30" i="28"/>
  <c r="P30" i="21" s="1"/>
  <c r="AW30" i="28"/>
  <c r="AU30" i="28"/>
  <c r="AS30" i="28"/>
  <c r="AT30" i="28" s="1"/>
  <c r="AO30" i="28"/>
  <c r="AM30" i="28"/>
  <c r="AK30" i="28"/>
  <c r="AG30" i="28"/>
  <c r="AE30" i="28"/>
  <c r="AC30" i="28"/>
  <c r="Y30" i="28"/>
  <c r="W30" i="28"/>
  <c r="U30" i="28"/>
  <c r="Q30" i="28"/>
  <c r="O30" i="28"/>
  <c r="M30" i="28"/>
  <c r="N30" i="28" s="1"/>
  <c r="I30" i="28"/>
  <c r="G30" i="28"/>
  <c r="E30" i="28"/>
  <c r="F30" i="28" s="1"/>
  <c r="C30" i="28"/>
  <c r="B30" i="28"/>
  <c r="AZ29" i="28"/>
  <c r="P29" i="21" s="1"/>
  <c r="AW29" i="28"/>
  <c r="AU29" i="28"/>
  <c r="AS29" i="28"/>
  <c r="AO29" i="28"/>
  <c r="AM29" i="28"/>
  <c r="AK29" i="28"/>
  <c r="AG29" i="28"/>
  <c r="AE29" i="28"/>
  <c r="AC29" i="28"/>
  <c r="AD29" i="28" s="1"/>
  <c r="Y29" i="28"/>
  <c r="W29" i="28"/>
  <c r="U29" i="28"/>
  <c r="V29" i="28" s="1"/>
  <c r="Q29" i="28"/>
  <c r="O29" i="28"/>
  <c r="M29" i="28"/>
  <c r="I29" i="28"/>
  <c r="G29" i="28"/>
  <c r="E29" i="28"/>
  <c r="F29" i="28" s="1"/>
  <c r="C29" i="28"/>
  <c r="B29" i="28"/>
  <c r="AZ28" i="28"/>
  <c r="P28" i="21" s="1"/>
  <c r="AW28" i="28"/>
  <c r="AU28" i="28"/>
  <c r="AS28" i="28"/>
  <c r="AO28" i="28"/>
  <c r="AM28" i="28"/>
  <c r="AK28" i="28"/>
  <c r="AG28" i="28"/>
  <c r="AE28" i="28"/>
  <c r="AC28" i="28"/>
  <c r="Y28" i="28"/>
  <c r="W28" i="28"/>
  <c r="U28" i="28"/>
  <c r="Q28" i="28"/>
  <c r="O28" i="28"/>
  <c r="M28" i="28"/>
  <c r="I28" i="28"/>
  <c r="G28" i="28"/>
  <c r="E28" i="28"/>
  <c r="F28" i="28" s="1"/>
  <c r="C28" i="28"/>
  <c r="B28" i="28"/>
  <c r="AZ27" i="28"/>
  <c r="P27" i="21" s="1"/>
  <c r="AW27" i="28"/>
  <c r="AU27" i="28"/>
  <c r="AS27" i="28"/>
  <c r="AO27" i="28"/>
  <c r="AM27" i="28"/>
  <c r="AK27" i="28"/>
  <c r="AL27" i="28" s="1"/>
  <c r="AG27" i="28"/>
  <c r="AE27" i="28"/>
  <c r="AC27" i="28"/>
  <c r="Y27" i="28"/>
  <c r="W27" i="28"/>
  <c r="U27" i="28"/>
  <c r="Q27" i="28"/>
  <c r="O27" i="28"/>
  <c r="M27" i="28"/>
  <c r="N27" i="28" s="1"/>
  <c r="I27" i="28"/>
  <c r="G27" i="28"/>
  <c r="E27" i="28"/>
  <c r="F27" i="28" s="1"/>
  <c r="C27" i="28"/>
  <c r="B27" i="28"/>
  <c r="AZ26" i="28"/>
  <c r="P26" i="21" s="1"/>
  <c r="AW26" i="28"/>
  <c r="AU26" i="28"/>
  <c r="AS26" i="28"/>
  <c r="AT26" i="28" s="1"/>
  <c r="AO26" i="28"/>
  <c r="AM26" i="28"/>
  <c r="AK26" i="28"/>
  <c r="AG26" i="28"/>
  <c r="AE26" i="28"/>
  <c r="AC26" i="28"/>
  <c r="Y26" i="28"/>
  <c r="W26" i="28"/>
  <c r="U26" i="28"/>
  <c r="Q26" i="28"/>
  <c r="O26" i="28"/>
  <c r="M26" i="28"/>
  <c r="N26" i="28" s="1"/>
  <c r="I26" i="28"/>
  <c r="G26" i="28"/>
  <c r="E26" i="28"/>
  <c r="F26" i="28" s="1"/>
  <c r="C26" i="28"/>
  <c r="B26" i="28"/>
  <c r="AZ25" i="28"/>
  <c r="P25" i="21" s="1"/>
  <c r="AW25" i="28"/>
  <c r="AU25" i="28"/>
  <c r="AS25" i="28"/>
  <c r="AO25" i="28"/>
  <c r="AM25" i="28"/>
  <c r="AK25" i="28"/>
  <c r="AG25" i="28"/>
  <c r="AE25" i="28"/>
  <c r="AC25" i="28"/>
  <c r="AD25" i="28" s="1"/>
  <c r="Y25" i="28"/>
  <c r="W25" i="28"/>
  <c r="U25" i="28"/>
  <c r="V25" i="28" s="1"/>
  <c r="Q25" i="28"/>
  <c r="O25" i="28"/>
  <c r="M25" i="28"/>
  <c r="N25" i="28" s="1"/>
  <c r="I25" i="28"/>
  <c r="G25" i="28"/>
  <c r="E25" i="28"/>
  <c r="F25" i="28" s="1"/>
  <c r="C25" i="28"/>
  <c r="B25" i="28"/>
  <c r="AZ24" i="28"/>
  <c r="P24" i="21" s="1"/>
  <c r="AW24" i="28"/>
  <c r="AU24" i="28"/>
  <c r="AS24" i="28"/>
  <c r="AT24" i="28" s="1"/>
  <c r="AO24" i="28"/>
  <c r="AM24" i="28"/>
  <c r="AK24" i="28"/>
  <c r="AG24" i="28"/>
  <c r="AE24" i="28"/>
  <c r="AC24" i="28"/>
  <c r="AD24" i="28" s="1"/>
  <c r="Y24" i="28"/>
  <c r="W24" i="28"/>
  <c r="U24" i="28"/>
  <c r="V24" i="28" s="1"/>
  <c r="Q24" i="28"/>
  <c r="O24" i="28"/>
  <c r="M24" i="28"/>
  <c r="I24" i="28"/>
  <c r="G24" i="28"/>
  <c r="E24" i="28"/>
  <c r="F24" i="28" s="1"/>
  <c r="C24" i="28"/>
  <c r="B24" i="28"/>
  <c r="AZ23" i="28"/>
  <c r="P23" i="21" s="1"/>
  <c r="AW23" i="28"/>
  <c r="AU23" i="28"/>
  <c r="AS23" i="28"/>
  <c r="AO23" i="28"/>
  <c r="AM23" i="28"/>
  <c r="AK23" i="28"/>
  <c r="AL23" i="28" s="1"/>
  <c r="AG23" i="28"/>
  <c r="AE23" i="28"/>
  <c r="AC23" i="28"/>
  <c r="Y23" i="28"/>
  <c r="W23" i="28"/>
  <c r="U23" i="28"/>
  <c r="V23" i="28" s="1"/>
  <c r="Q23" i="28"/>
  <c r="O23" i="28"/>
  <c r="M23" i="28"/>
  <c r="I23" i="28"/>
  <c r="G23" i="28"/>
  <c r="E23" i="28"/>
  <c r="F23" i="28" s="1"/>
  <c r="C23" i="28"/>
  <c r="B23" i="28"/>
  <c r="AZ22" i="28"/>
  <c r="P22" i="21" s="1"/>
  <c r="AW22" i="28"/>
  <c r="AU22" i="28"/>
  <c r="AS22" i="28"/>
  <c r="AO22" i="28"/>
  <c r="AM22" i="28"/>
  <c r="AK22" i="28"/>
  <c r="AL22" i="28" s="1"/>
  <c r="AG22" i="28"/>
  <c r="AE22" i="28"/>
  <c r="AC22" i="28"/>
  <c r="AD22" i="28" s="1"/>
  <c r="Y22" i="28"/>
  <c r="W22" i="28"/>
  <c r="U22" i="28"/>
  <c r="V22" i="28" s="1"/>
  <c r="Q22" i="28"/>
  <c r="O22" i="28"/>
  <c r="M22" i="28"/>
  <c r="I22" i="28"/>
  <c r="G22" i="28"/>
  <c r="E22" i="28"/>
  <c r="F22" i="28" s="1"/>
  <c r="C22" i="28"/>
  <c r="B22" i="28"/>
  <c r="AZ21" i="28"/>
  <c r="P21" i="21" s="1"/>
  <c r="AW21" i="28"/>
  <c r="AU21" i="28"/>
  <c r="AS21" i="28"/>
  <c r="AO21" i="28"/>
  <c r="AM21" i="28"/>
  <c r="AK21" i="28"/>
  <c r="AL21" i="28" s="1"/>
  <c r="AG21" i="28"/>
  <c r="AE21" i="28"/>
  <c r="AC21" i="28"/>
  <c r="AD21" i="28" s="1"/>
  <c r="Y21" i="28"/>
  <c r="W21" i="28"/>
  <c r="U21" i="28"/>
  <c r="Q21" i="28"/>
  <c r="O21" i="28"/>
  <c r="M21" i="28"/>
  <c r="N21" i="28" s="1"/>
  <c r="I21" i="28"/>
  <c r="G21" i="28"/>
  <c r="E21" i="28"/>
  <c r="F21" i="28" s="1"/>
  <c r="C21" i="28"/>
  <c r="B21" i="28"/>
  <c r="AZ20" i="28"/>
  <c r="P20" i="21" s="1"/>
  <c r="AW20" i="28"/>
  <c r="AU20" i="28"/>
  <c r="AS20" i="28"/>
  <c r="AT20" i="28" s="1"/>
  <c r="AO20" i="28"/>
  <c r="AM20" i="28"/>
  <c r="AK20" i="28"/>
  <c r="AL20" i="28" s="1"/>
  <c r="AG20" i="28"/>
  <c r="AE20" i="28"/>
  <c r="AC20" i="28"/>
  <c r="Y20" i="28"/>
  <c r="W20" i="28"/>
  <c r="U20" i="28"/>
  <c r="V20" i="28" s="1"/>
  <c r="Q20" i="28"/>
  <c r="O20" i="28"/>
  <c r="M20" i="28"/>
  <c r="N20" i="28" s="1"/>
  <c r="I20" i="28"/>
  <c r="G20" i="28"/>
  <c r="E20" i="28"/>
  <c r="F20" i="28" s="1"/>
  <c r="C20" i="28"/>
  <c r="B20" i="28"/>
  <c r="AZ19" i="28"/>
  <c r="P19" i="21" s="1"/>
  <c r="AW19" i="28"/>
  <c r="AU19" i="28"/>
  <c r="AS19" i="28"/>
  <c r="AT19" i="28" s="1"/>
  <c r="AO19" i="28"/>
  <c r="AM19" i="28"/>
  <c r="AK19" i="28"/>
  <c r="AG19" i="28"/>
  <c r="AE19" i="28"/>
  <c r="AC19" i="28"/>
  <c r="Y19" i="28"/>
  <c r="W19" i="28"/>
  <c r="U19" i="28"/>
  <c r="V19" i="28" s="1"/>
  <c r="Q19" i="28"/>
  <c r="O19" i="28"/>
  <c r="M19" i="28"/>
  <c r="I19" i="28"/>
  <c r="G19" i="28"/>
  <c r="E19" i="28"/>
  <c r="F19" i="28" s="1"/>
  <c r="C19" i="28"/>
  <c r="B19" i="28"/>
  <c r="AZ18" i="28"/>
  <c r="P18" i="21" s="1"/>
  <c r="AW18" i="28"/>
  <c r="AU18" i="28"/>
  <c r="AS18" i="28"/>
  <c r="AO18" i="28"/>
  <c r="AM18" i="28"/>
  <c r="AK18" i="28"/>
  <c r="AL18" i="28" s="1"/>
  <c r="AG18" i="28"/>
  <c r="AE18" i="28"/>
  <c r="AC18" i="28"/>
  <c r="AD18" i="28" s="1"/>
  <c r="Y18" i="28"/>
  <c r="W18" i="28"/>
  <c r="U18" i="28"/>
  <c r="Q18" i="28"/>
  <c r="O18" i="28"/>
  <c r="M18" i="28"/>
  <c r="I18" i="28"/>
  <c r="G18" i="28"/>
  <c r="E18" i="28"/>
  <c r="F18" i="28" s="1"/>
  <c r="C18" i="28"/>
  <c r="B18" i="28"/>
  <c r="AZ17" i="28"/>
  <c r="P17" i="21" s="1"/>
  <c r="AW17" i="28"/>
  <c r="AU17" i="28"/>
  <c r="AS17" i="28"/>
  <c r="AT17" i="28" s="1"/>
  <c r="AO17" i="28"/>
  <c r="AM17" i="28"/>
  <c r="AK17" i="28"/>
  <c r="AL17" i="28" s="1"/>
  <c r="AG17" i="28"/>
  <c r="AE17" i="28"/>
  <c r="AC17" i="28"/>
  <c r="AD17" i="28" s="1"/>
  <c r="Y17" i="28"/>
  <c r="W17" i="28"/>
  <c r="U17" i="28"/>
  <c r="Q17" i="28"/>
  <c r="O17" i="28"/>
  <c r="M17" i="28"/>
  <c r="N17" i="28" s="1"/>
  <c r="I17" i="28"/>
  <c r="G17" i="28"/>
  <c r="E17" i="28"/>
  <c r="F17" i="28" s="1"/>
  <c r="C17" i="28"/>
  <c r="B17" i="28"/>
  <c r="AZ16" i="28"/>
  <c r="P16" i="21" s="1"/>
  <c r="AW16" i="28"/>
  <c r="AU16" i="28"/>
  <c r="AS16" i="28"/>
  <c r="AT16" i="28" s="1"/>
  <c r="AO16" i="28"/>
  <c r="AM16" i="28"/>
  <c r="AK16" i="28"/>
  <c r="AG16" i="28"/>
  <c r="AE16" i="28"/>
  <c r="AC16" i="28"/>
  <c r="AD16" i="28" s="1"/>
  <c r="Y16" i="28"/>
  <c r="W16" i="28"/>
  <c r="U16" i="28"/>
  <c r="V16" i="28" s="1"/>
  <c r="Q16" i="28"/>
  <c r="O16" i="28"/>
  <c r="M16" i="28"/>
  <c r="N16" i="28" s="1"/>
  <c r="I16" i="28"/>
  <c r="G16" i="28"/>
  <c r="E16" i="28"/>
  <c r="F16" i="28" s="1"/>
  <c r="C16" i="28"/>
  <c r="B16" i="28"/>
  <c r="AZ15" i="28"/>
  <c r="P15" i="21" s="1"/>
  <c r="AW15" i="28"/>
  <c r="AU15" i="28"/>
  <c r="AS15" i="28"/>
  <c r="AO15" i="28"/>
  <c r="AM15" i="28"/>
  <c r="AK15" i="28"/>
  <c r="AL15" i="28" s="1"/>
  <c r="AG15" i="28"/>
  <c r="AE15" i="28"/>
  <c r="AC15" i="28"/>
  <c r="AD15" i="28" s="1"/>
  <c r="Y15" i="28"/>
  <c r="W15" i="28"/>
  <c r="U15" i="28"/>
  <c r="Q15" i="28"/>
  <c r="O15" i="28"/>
  <c r="M15" i="28"/>
  <c r="I15" i="28"/>
  <c r="G15" i="28"/>
  <c r="E15" i="28"/>
  <c r="F15" i="28" s="1"/>
  <c r="C15" i="28"/>
  <c r="B15" i="28"/>
  <c r="AZ14" i="28"/>
  <c r="P14" i="21" s="1"/>
  <c r="AW14" i="28"/>
  <c r="AU14" i="28"/>
  <c r="AS14" i="28"/>
  <c r="AT14" i="28" s="1"/>
  <c r="AO14" i="28"/>
  <c r="AM14" i="28"/>
  <c r="AK14" i="28"/>
  <c r="AL14" i="28" s="1"/>
  <c r="AG14" i="28"/>
  <c r="AE14" i="28"/>
  <c r="AC14" i="28"/>
  <c r="Y14" i="28"/>
  <c r="W14" i="28"/>
  <c r="U14" i="28"/>
  <c r="Q14" i="28"/>
  <c r="O14" i="28"/>
  <c r="M14" i="28"/>
  <c r="N14" i="28" s="1"/>
  <c r="I14" i="28"/>
  <c r="G14" i="28"/>
  <c r="E14" i="28"/>
  <c r="F14" i="28" s="1"/>
  <c r="C14" i="28"/>
  <c r="B14" i="28"/>
  <c r="AZ13" i="28"/>
  <c r="P13" i="21" s="1"/>
  <c r="AW13" i="28"/>
  <c r="AU13" i="28"/>
  <c r="AS13" i="28"/>
  <c r="AT13" i="28" s="1"/>
  <c r="AO13" i="28"/>
  <c r="AM13" i="28"/>
  <c r="AK13" i="28"/>
  <c r="AG13" i="28"/>
  <c r="AE13" i="28"/>
  <c r="AC13" i="28"/>
  <c r="Y13" i="28"/>
  <c r="W13" i="28"/>
  <c r="U13" i="28"/>
  <c r="V13" i="28" s="1"/>
  <c r="Q13" i="28"/>
  <c r="O13" i="28"/>
  <c r="M13" i="28"/>
  <c r="N13" i="28" s="1"/>
  <c r="I13" i="28"/>
  <c r="G13" i="28"/>
  <c r="E13" i="28"/>
  <c r="F13" i="28" s="1"/>
  <c r="C13" i="28"/>
  <c r="B13" i="28"/>
  <c r="AZ12" i="28"/>
  <c r="P12" i="21" s="1"/>
  <c r="AW12" i="28"/>
  <c r="AU12" i="28"/>
  <c r="AS12" i="28"/>
  <c r="AT12" i="28" s="1"/>
  <c r="AO12" i="28"/>
  <c r="AM12" i="28"/>
  <c r="AK12" i="28"/>
  <c r="AG12" i="28"/>
  <c r="AE12" i="28"/>
  <c r="AC12" i="28"/>
  <c r="AD12" i="28" s="1"/>
  <c r="Y12" i="28"/>
  <c r="W12" i="28"/>
  <c r="U12" i="28"/>
  <c r="V12" i="28" s="1"/>
  <c r="Q12" i="28"/>
  <c r="O12" i="28"/>
  <c r="M12" i="28"/>
  <c r="N12" i="28" s="1"/>
  <c r="I12" i="28"/>
  <c r="G12" i="28"/>
  <c r="E12" i="28"/>
  <c r="F12" i="28" s="1"/>
  <c r="C12" i="28"/>
  <c r="B12" i="28"/>
  <c r="AZ11" i="28"/>
  <c r="P11" i="21" s="1"/>
  <c r="AW11" i="28"/>
  <c r="AU11" i="28"/>
  <c r="AS11" i="28"/>
  <c r="AO11" i="28"/>
  <c r="AM11" i="28"/>
  <c r="AK11" i="28"/>
  <c r="AL11" i="28" s="1"/>
  <c r="AG11" i="28"/>
  <c r="AE11" i="28"/>
  <c r="AC11" i="28"/>
  <c r="AD11" i="28" s="1"/>
  <c r="Y11" i="28"/>
  <c r="W11" i="28"/>
  <c r="U11" i="28"/>
  <c r="V11" i="28" s="1"/>
  <c r="Q11" i="28"/>
  <c r="O11" i="28"/>
  <c r="M11" i="28"/>
  <c r="I11" i="28"/>
  <c r="G11" i="28"/>
  <c r="E11" i="28"/>
  <c r="F11" i="28" s="1"/>
  <c r="C11" i="28"/>
  <c r="B11" i="28"/>
  <c r="AZ10" i="28"/>
  <c r="P10" i="21" s="1"/>
  <c r="AW10" i="28"/>
  <c r="AU10" i="28"/>
  <c r="AS10" i="28"/>
  <c r="AT10" i="28" s="1"/>
  <c r="AO10" i="28"/>
  <c r="AM10" i="28"/>
  <c r="AK10" i="28"/>
  <c r="AL10" i="28" s="1"/>
  <c r="AG10" i="28"/>
  <c r="AE10" i="28"/>
  <c r="AC10" i="28"/>
  <c r="AD10" i="28" s="1"/>
  <c r="Y10" i="28"/>
  <c r="W10" i="28"/>
  <c r="U10" i="28"/>
  <c r="Q10" i="28"/>
  <c r="O10" i="28"/>
  <c r="M10" i="28"/>
  <c r="N10" i="28" s="1"/>
  <c r="I10" i="28"/>
  <c r="G10" i="28"/>
  <c r="E10" i="28"/>
  <c r="F10" i="28" s="1"/>
  <c r="C10" i="28"/>
  <c r="B10" i="28"/>
  <c r="AZ9" i="28"/>
  <c r="P9" i="21" s="1"/>
  <c r="AW9" i="28"/>
  <c r="AU9" i="28"/>
  <c r="AS9" i="28"/>
  <c r="AT9" i="28" s="1"/>
  <c r="AO9" i="28"/>
  <c r="AM9" i="28"/>
  <c r="AK9" i="28"/>
  <c r="AG9" i="28"/>
  <c r="AE9" i="28"/>
  <c r="AC9" i="28"/>
  <c r="Y9" i="28"/>
  <c r="W9" i="28"/>
  <c r="U9" i="28"/>
  <c r="V9" i="28" s="1"/>
  <c r="Q9" i="28"/>
  <c r="O9" i="28"/>
  <c r="M9" i="28"/>
  <c r="N9" i="28" s="1"/>
  <c r="I9" i="28"/>
  <c r="G9" i="28"/>
  <c r="E9" i="28"/>
  <c r="F9" i="28" s="1"/>
  <c r="C9" i="28"/>
  <c r="B9" i="28"/>
  <c r="AZ8" i="28"/>
  <c r="P8" i="21" s="1"/>
  <c r="AW8" i="28"/>
  <c r="AU8" i="28"/>
  <c r="AS8" i="28"/>
  <c r="AT8" i="28" s="1"/>
  <c r="AO8" i="28"/>
  <c r="AM8" i="28"/>
  <c r="AK8" i="28"/>
  <c r="AG8" i="28"/>
  <c r="AE8" i="28"/>
  <c r="AC8" i="28"/>
  <c r="AD8" i="28" s="1"/>
  <c r="Y8" i="28"/>
  <c r="W8" i="28"/>
  <c r="U8" i="28"/>
  <c r="V8" i="28" s="1"/>
  <c r="Q8" i="28"/>
  <c r="O8" i="28"/>
  <c r="M8" i="28"/>
  <c r="N8" i="28" s="1"/>
  <c r="I8" i="28"/>
  <c r="G8" i="28"/>
  <c r="E8" i="28"/>
  <c r="F8" i="28" s="1"/>
  <c r="C8" i="28"/>
  <c r="B8" i="28"/>
  <c r="AV6" i="28"/>
  <c r="AM6" i="28"/>
  <c r="AE6" i="28"/>
  <c r="W6" i="28"/>
  <c r="O6" i="28"/>
  <c r="G6" i="28"/>
  <c r="AV5" i="28"/>
  <c r="AM5" i="28"/>
  <c r="AE5" i="28"/>
  <c r="W5" i="28"/>
  <c r="O5" i="28"/>
  <c r="G5" i="28"/>
  <c r="B3" i="28"/>
  <c r="B2" i="28"/>
  <c r="N6" i="21"/>
  <c r="E6" i="21"/>
  <c r="H6" i="21"/>
  <c r="K6" i="21"/>
  <c r="AY71" i="27"/>
  <c r="AQ71" i="27"/>
  <c r="AI71" i="27"/>
  <c r="AA71" i="27"/>
  <c r="S71" i="27"/>
  <c r="K71" i="27"/>
  <c r="AY70" i="27"/>
  <c r="AQ70" i="27"/>
  <c r="AI70" i="27"/>
  <c r="AA70" i="27"/>
  <c r="S70" i="27"/>
  <c r="K70" i="27"/>
  <c r="AY66" i="27"/>
  <c r="AQ66" i="27"/>
  <c r="AI66" i="27"/>
  <c r="AA66" i="27"/>
  <c r="S66" i="27"/>
  <c r="K66" i="27"/>
  <c r="AY61" i="27"/>
  <c r="AQ61" i="27"/>
  <c r="AI61" i="27"/>
  <c r="AA61" i="27"/>
  <c r="S61" i="27"/>
  <c r="K61" i="27"/>
  <c r="AY60" i="27"/>
  <c r="AQ60" i="27"/>
  <c r="AI60" i="27"/>
  <c r="AA60" i="27"/>
  <c r="S60" i="27"/>
  <c r="K60" i="27"/>
  <c r="AY58" i="27"/>
  <c r="AQ58" i="27"/>
  <c r="AI58" i="27"/>
  <c r="AA58" i="27"/>
  <c r="S58" i="27"/>
  <c r="K58" i="27"/>
  <c r="BA57" i="27"/>
  <c r="O57" i="21" s="1"/>
  <c r="BA54" i="27"/>
  <c r="O54" i="21" s="1"/>
  <c r="BA53" i="27"/>
  <c r="O53" i="21" s="1"/>
  <c r="BA52" i="27"/>
  <c r="O52" i="21" s="1"/>
  <c r="AY49" i="27"/>
  <c r="AQ49" i="27"/>
  <c r="AI49" i="27"/>
  <c r="AA49" i="27"/>
  <c r="S49" i="27"/>
  <c r="K49" i="27"/>
  <c r="AY48" i="27"/>
  <c r="AQ48" i="27"/>
  <c r="AI48" i="27"/>
  <c r="AA48" i="27"/>
  <c r="S48" i="27"/>
  <c r="K48" i="27"/>
  <c r="AY47" i="27"/>
  <c r="AQ47" i="27"/>
  <c r="AI47" i="27"/>
  <c r="AA47" i="27"/>
  <c r="S47" i="27"/>
  <c r="K47" i="27"/>
  <c r="AY46" i="27"/>
  <c r="AQ46" i="27"/>
  <c r="AI46" i="27"/>
  <c r="AA46" i="27"/>
  <c r="S46" i="27"/>
  <c r="K46" i="27"/>
  <c r="AY44" i="27"/>
  <c r="AQ44" i="27"/>
  <c r="AI44" i="27"/>
  <c r="AA44" i="27"/>
  <c r="S44" i="27"/>
  <c r="K44" i="27"/>
  <c r="BA43" i="27"/>
  <c r="O43" i="21" s="1"/>
  <c r="BA42" i="27"/>
  <c r="O42" i="21" s="1"/>
  <c r="BA41" i="27"/>
  <c r="O41" i="21" s="1"/>
  <c r="BA40" i="27"/>
  <c r="O40" i="21" s="1"/>
  <c r="AR32" i="27"/>
  <c r="AJ32" i="27"/>
  <c r="AB32" i="27"/>
  <c r="T32" i="27"/>
  <c r="L32" i="27"/>
  <c r="D32" i="27"/>
  <c r="AZ31" i="27"/>
  <c r="M31" i="21" s="1"/>
  <c r="AW31" i="27"/>
  <c r="AU31" i="27"/>
  <c r="AS31" i="27"/>
  <c r="AT31" i="27" s="1"/>
  <c r="AO31" i="27"/>
  <c r="AM31" i="27"/>
  <c r="AK31" i="27"/>
  <c r="AL31" i="27" s="1"/>
  <c r="AG31" i="27"/>
  <c r="AE31" i="27"/>
  <c r="AC31" i="27"/>
  <c r="Y31" i="27"/>
  <c r="W31" i="27"/>
  <c r="U31" i="27"/>
  <c r="V31" i="27" s="1"/>
  <c r="Q31" i="27"/>
  <c r="O31" i="27"/>
  <c r="M31" i="27"/>
  <c r="N31" i="27" s="1"/>
  <c r="I31" i="27"/>
  <c r="G31" i="27"/>
  <c r="E31" i="27"/>
  <c r="F31" i="27" s="1"/>
  <c r="C31" i="27"/>
  <c r="B31" i="27"/>
  <c r="AZ30" i="27"/>
  <c r="M30" i="21" s="1"/>
  <c r="AW30" i="27"/>
  <c r="AU30" i="27"/>
  <c r="AS30" i="27"/>
  <c r="AT30" i="27" s="1"/>
  <c r="AO30" i="27"/>
  <c r="AM30" i="27"/>
  <c r="AK30" i="27"/>
  <c r="AG30" i="27"/>
  <c r="AE30" i="27"/>
  <c r="AC30" i="27"/>
  <c r="AD30" i="27" s="1"/>
  <c r="Y30" i="27"/>
  <c r="W30" i="27"/>
  <c r="U30" i="27"/>
  <c r="V30" i="27" s="1"/>
  <c r="Q30" i="27"/>
  <c r="O30" i="27"/>
  <c r="M30" i="27"/>
  <c r="N30" i="27" s="1"/>
  <c r="I30" i="27"/>
  <c r="G30" i="27"/>
  <c r="E30" i="27"/>
  <c r="F30" i="27" s="1"/>
  <c r="C30" i="27"/>
  <c r="B30" i="27"/>
  <c r="AZ29" i="27"/>
  <c r="M29" i="21" s="1"/>
  <c r="AW29" i="27"/>
  <c r="AU29" i="27"/>
  <c r="AS29" i="27"/>
  <c r="AO29" i="27"/>
  <c r="AM29" i="27"/>
  <c r="AK29" i="27"/>
  <c r="AG29" i="27"/>
  <c r="AE29" i="27"/>
  <c r="AC29" i="27"/>
  <c r="AD29" i="27" s="1"/>
  <c r="Y29" i="27"/>
  <c r="W29" i="27"/>
  <c r="U29" i="27"/>
  <c r="V29" i="27" s="1"/>
  <c r="Q29" i="27"/>
  <c r="O29" i="27"/>
  <c r="M29" i="27"/>
  <c r="I29" i="27"/>
  <c r="G29" i="27"/>
  <c r="E29" i="27"/>
  <c r="F29" i="27" s="1"/>
  <c r="C29" i="27"/>
  <c r="B29" i="27"/>
  <c r="AZ28" i="27"/>
  <c r="M28" i="21" s="1"/>
  <c r="AW28" i="27"/>
  <c r="AU28" i="27"/>
  <c r="AS28" i="27"/>
  <c r="AT28" i="27" s="1"/>
  <c r="AO28" i="27"/>
  <c r="AM28" i="27"/>
  <c r="AK28" i="27"/>
  <c r="AL28" i="27" s="1"/>
  <c r="AG28" i="27"/>
  <c r="AE28" i="27"/>
  <c r="AC28" i="27"/>
  <c r="AD28" i="27" s="1"/>
  <c r="Y28" i="27"/>
  <c r="W28" i="27"/>
  <c r="U28" i="27"/>
  <c r="Q28" i="27"/>
  <c r="O28" i="27"/>
  <c r="M28" i="27"/>
  <c r="I28" i="27"/>
  <c r="G28" i="27"/>
  <c r="E28" i="27"/>
  <c r="F28" i="27" s="1"/>
  <c r="C28" i="27"/>
  <c r="B28" i="27"/>
  <c r="AZ27" i="27"/>
  <c r="M27" i="21" s="1"/>
  <c r="AW27" i="27"/>
  <c r="AU27" i="27"/>
  <c r="AS27" i="27"/>
  <c r="AT27" i="27" s="1"/>
  <c r="AO27" i="27"/>
  <c r="AM27" i="27"/>
  <c r="AK27" i="27"/>
  <c r="AL27" i="27" s="1"/>
  <c r="AG27" i="27"/>
  <c r="AE27" i="27"/>
  <c r="AC27" i="27"/>
  <c r="Y27" i="27"/>
  <c r="W27" i="27"/>
  <c r="U27" i="27"/>
  <c r="V27" i="27" s="1"/>
  <c r="Q27" i="27"/>
  <c r="O27" i="27"/>
  <c r="M27" i="27"/>
  <c r="N27" i="27" s="1"/>
  <c r="I27" i="27"/>
  <c r="G27" i="27"/>
  <c r="E27" i="27"/>
  <c r="F27" i="27" s="1"/>
  <c r="C27" i="27"/>
  <c r="B27" i="27"/>
  <c r="AZ26" i="27"/>
  <c r="M26" i="21" s="1"/>
  <c r="AW26" i="27"/>
  <c r="AU26" i="27"/>
  <c r="AS26" i="27"/>
  <c r="AT26" i="27" s="1"/>
  <c r="AO26" i="27"/>
  <c r="AM26" i="27"/>
  <c r="AK26" i="27"/>
  <c r="AG26" i="27"/>
  <c r="AE26" i="27"/>
  <c r="AC26" i="27"/>
  <c r="Y26" i="27"/>
  <c r="W26" i="27"/>
  <c r="U26" i="27"/>
  <c r="V26" i="27" s="1"/>
  <c r="Q26" i="27"/>
  <c r="O26" i="27"/>
  <c r="M26" i="27"/>
  <c r="N26" i="27" s="1"/>
  <c r="I26" i="27"/>
  <c r="G26" i="27"/>
  <c r="E26" i="27"/>
  <c r="F26" i="27" s="1"/>
  <c r="C26" i="27"/>
  <c r="B26" i="27"/>
  <c r="AZ25" i="27"/>
  <c r="M25" i="21" s="1"/>
  <c r="AW25" i="27"/>
  <c r="AU25" i="27"/>
  <c r="AS25" i="27"/>
  <c r="AO25" i="27"/>
  <c r="AM25" i="27"/>
  <c r="AK25" i="27"/>
  <c r="AG25" i="27"/>
  <c r="AE25" i="27"/>
  <c r="AC25" i="27"/>
  <c r="AD25" i="27" s="1"/>
  <c r="Y25" i="27"/>
  <c r="W25" i="27"/>
  <c r="U25" i="27"/>
  <c r="V25" i="27" s="1"/>
  <c r="Q25" i="27"/>
  <c r="O25" i="27"/>
  <c r="M25" i="27"/>
  <c r="I25" i="27"/>
  <c r="G25" i="27"/>
  <c r="E25" i="27"/>
  <c r="F25" i="27" s="1"/>
  <c r="C25" i="27"/>
  <c r="B25" i="27"/>
  <c r="AZ24" i="27"/>
  <c r="M24" i="21" s="1"/>
  <c r="AW24" i="27"/>
  <c r="AU24" i="27"/>
  <c r="AS24" i="27"/>
  <c r="AO24" i="27"/>
  <c r="AM24" i="27"/>
  <c r="AK24" i="27"/>
  <c r="AL24" i="27" s="1"/>
  <c r="AG24" i="27"/>
  <c r="AE24" i="27"/>
  <c r="AC24" i="27"/>
  <c r="AD24" i="27" s="1"/>
  <c r="Y24" i="27"/>
  <c r="W24" i="27"/>
  <c r="U24" i="27"/>
  <c r="Q24" i="27"/>
  <c r="O24" i="27"/>
  <c r="M24" i="27"/>
  <c r="I24" i="27"/>
  <c r="G24" i="27"/>
  <c r="E24" i="27"/>
  <c r="F24" i="27" s="1"/>
  <c r="C24" i="27"/>
  <c r="B24" i="27"/>
  <c r="AZ23" i="27"/>
  <c r="M23" i="21" s="1"/>
  <c r="AW23" i="27"/>
  <c r="AU23" i="27"/>
  <c r="AS23" i="27"/>
  <c r="AT23" i="27" s="1"/>
  <c r="AO23" i="27"/>
  <c r="AM23" i="27"/>
  <c r="AK23" i="27"/>
  <c r="AL23" i="27" s="1"/>
  <c r="AG23" i="27"/>
  <c r="AE23" i="27"/>
  <c r="AC23" i="27"/>
  <c r="Y23" i="27"/>
  <c r="W23" i="27"/>
  <c r="U23" i="27"/>
  <c r="Q23" i="27"/>
  <c r="O23" i="27"/>
  <c r="M23" i="27"/>
  <c r="N23" i="27" s="1"/>
  <c r="I23" i="27"/>
  <c r="G23" i="27"/>
  <c r="E23" i="27"/>
  <c r="F23" i="27" s="1"/>
  <c r="C23" i="27"/>
  <c r="B23" i="27"/>
  <c r="AZ22" i="27"/>
  <c r="M22" i="21" s="1"/>
  <c r="AW22" i="27"/>
  <c r="AU22" i="27"/>
  <c r="AS22" i="27"/>
  <c r="AT22" i="27" s="1"/>
  <c r="AO22" i="27"/>
  <c r="AM22" i="27"/>
  <c r="AK22" i="27"/>
  <c r="AG22" i="27"/>
  <c r="AE22" i="27"/>
  <c r="AC22" i="27"/>
  <c r="Y22" i="27"/>
  <c r="W22" i="27"/>
  <c r="U22" i="27"/>
  <c r="V22" i="27" s="1"/>
  <c r="Q22" i="27"/>
  <c r="O22" i="27"/>
  <c r="M22" i="27"/>
  <c r="N22" i="27" s="1"/>
  <c r="I22" i="27"/>
  <c r="G22" i="27"/>
  <c r="E22" i="27"/>
  <c r="F22" i="27" s="1"/>
  <c r="C22" i="27"/>
  <c r="B22" i="27"/>
  <c r="AZ21" i="27"/>
  <c r="M21" i="21" s="1"/>
  <c r="AW21" i="27"/>
  <c r="AU21" i="27"/>
  <c r="AS21" i="27"/>
  <c r="AO21" i="27"/>
  <c r="AM21" i="27"/>
  <c r="AK21" i="27"/>
  <c r="AG21" i="27"/>
  <c r="AE21" i="27"/>
  <c r="AC21" i="27"/>
  <c r="Y21" i="27"/>
  <c r="W21" i="27"/>
  <c r="U21" i="27"/>
  <c r="V21" i="27" s="1"/>
  <c r="Q21" i="27"/>
  <c r="O21" i="27"/>
  <c r="M21" i="27"/>
  <c r="I21" i="27"/>
  <c r="G21" i="27"/>
  <c r="E21" i="27"/>
  <c r="F21" i="27" s="1"/>
  <c r="C21" i="27"/>
  <c r="B21" i="27"/>
  <c r="AZ20" i="27"/>
  <c r="M20" i="21" s="1"/>
  <c r="AW20" i="27"/>
  <c r="AU20" i="27"/>
  <c r="AS20" i="27"/>
  <c r="AO20" i="27"/>
  <c r="AM20" i="27"/>
  <c r="AK20" i="27"/>
  <c r="AL20" i="27" s="1"/>
  <c r="AG20" i="27"/>
  <c r="AE20" i="27"/>
  <c r="AC20" i="27"/>
  <c r="AD20" i="27" s="1"/>
  <c r="Y20" i="27"/>
  <c r="W20" i="27"/>
  <c r="U20" i="27"/>
  <c r="Q20" i="27"/>
  <c r="O20" i="27"/>
  <c r="M20" i="27"/>
  <c r="I20" i="27"/>
  <c r="G20" i="27"/>
  <c r="E20" i="27"/>
  <c r="F20" i="27" s="1"/>
  <c r="C20" i="27"/>
  <c r="B20" i="27"/>
  <c r="AZ19" i="27"/>
  <c r="M19" i="21" s="1"/>
  <c r="AW19" i="27"/>
  <c r="AU19" i="27"/>
  <c r="AS19" i="27"/>
  <c r="AT19" i="27" s="1"/>
  <c r="AO19" i="27"/>
  <c r="AM19" i="27"/>
  <c r="AK19" i="27"/>
  <c r="AL19" i="27" s="1"/>
  <c r="AG19" i="27"/>
  <c r="AE19" i="27"/>
  <c r="AC19" i="27"/>
  <c r="Y19" i="27"/>
  <c r="W19" i="27"/>
  <c r="U19" i="27"/>
  <c r="Q19" i="27"/>
  <c r="O19" i="27"/>
  <c r="M19" i="27"/>
  <c r="N19" i="27" s="1"/>
  <c r="I19" i="27"/>
  <c r="G19" i="27"/>
  <c r="E19" i="27"/>
  <c r="F19" i="27" s="1"/>
  <c r="C19" i="27"/>
  <c r="B19" i="27"/>
  <c r="AZ18" i="27"/>
  <c r="M18" i="21" s="1"/>
  <c r="AW18" i="27"/>
  <c r="AU18" i="27"/>
  <c r="AS18" i="27"/>
  <c r="AT18" i="27" s="1"/>
  <c r="AO18" i="27"/>
  <c r="AM18" i="27"/>
  <c r="AK18" i="27"/>
  <c r="AL18" i="27" s="1"/>
  <c r="AG18" i="27"/>
  <c r="AE18" i="27"/>
  <c r="AC18" i="27"/>
  <c r="Y18" i="27"/>
  <c r="W18" i="27"/>
  <c r="U18" i="27"/>
  <c r="V18" i="27" s="1"/>
  <c r="Q18" i="27"/>
  <c r="O18" i="27"/>
  <c r="M18" i="27"/>
  <c r="N18" i="27" s="1"/>
  <c r="I18" i="27"/>
  <c r="G18" i="27"/>
  <c r="E18" i="27"/>
  <c r="F18" i="27" s="1"/>
  <c r="C18" i="27"/>
  <c r="B18" i="27"/>
  <c r="AZ17" i="27"/>
  <c r="M17" i="21" s="1"/>
  <c r="AW17" i="27"/>
  <c r="AU17" i="27"/>
  <c r="AS17" i="27"/>
  <c r="AO17" i="27"/>
  <c r="AM17" i="27"/>
  <c r="AK17" i="27"/>
  <c r="AG17" i="27"/>
  <c r="AE17" i="27"/>
  <c r="AC17" i="27"/>
  <c r="AD17" i="27" s="1"/>
  <c r="Y17" i="27"/>
  <c r="W17" i="27"/>
  <c r="U17" i="27"/>
  <c r="V17" i="27" s="1"/>
  <c r="Q17" i="27"/>
  <c r="O17" i="27"/>
  <c r="M17" i="27"/>
  <c r="I17" i="27"/>
  <c r="G17" i="27"/>
  <c r="E17" i="27"/>
  <c r="F17" i="27" s="1"/>
  <c r="C17" i="27"/>
  <c r="B17" i="27"/>
  <c r="AZ16" i="27"/>
  <c r="M16" i="21" s="1"/>
  <c r="AW16" i="27"/>
  <c r="AU16" i="27"/>
  <c r="AS16" i="27"/>
  <c r="AO16" i="27"/>
  <c r="AM16" i="27"/>
  <c r="AK16" i="27"/>
  <c r="AG16" i="27"/>
  <c r="AE16" i="27"/>
  <c r="AC16" i="27"/>
  <c r="AD16" i="27" s="1"/>
  <c r="Y16" i="27"/>
  <c r="W16" i="27"/>
  <c r="U16" i="27"/>
  <c r="V16" i="27" s="1"/>
  <c r="Q16" i="27"/>
  <c r="O16" i="27"/>
  <c r="M16" i="27"/>
  <c r="N16" i="27" s="1"/>
  <c r="I16" i="27"/>
  <c r="G16" i="27"/>
  <c r="E16" i="27"/>
  <c r="F16" i="27" s="1"/>
  <c r="C16" i="27"/>
  <c r="B16" i="27"/>
  <c r="AZ15" i="27"/>
  <c r="M15" i="21" s="1"/>
  <c r="AW15" i="27"/>
  <c r="AU15" i="27"/>
  <c r="AS15" i="27"/>
  <c r="AO15" i="27"/>
  <c r="AM15" i="27"/>
  <c r="AK15" i="27"/>
  <c r="AL15" i="27" s="1"/>
  <c r="AG15" i="27"/>
  <c r="AE15" i="27"/>
  <c r="AC15" i="27"/>
  <c r="AD15" i="27" s="1"/>
  <c r="Y15" i="27"/>
  <c r="W15" i="27"/>
  <c r="U15" i="27"/>
  <c r="V15" i="27" s="1"/>
  <c r="Q15" i="27"/>
  <c r="O15" i="27"/>
  <c r="M15" i="27"/>
  <c r="I15" i="27"/>
  <c r="G15" i="27"/>
  <c r="E15" i="27"/>
  <c r="F15" i="27" s="1"/>
  <c r="C15" i="27"/>
  <c r="B15" i="27"/>
  <c r="AZ14" i="27"/>
  <c r="M14" i="21" s="1"/>
  <c r="AW14" i="27"/>
  <c r="AU14" i="27"/>
  <c r="AS14" i="27"/>
  <c r="AT14" i="27" s="1"/>
  <c r="AO14" i="27"/>
  <c r="AM14" i="27"/>
  <c r="AK14" i="27"/>
  <c r="AL14" i="27" s="1"/>
  <c r="AG14" i="27"/>
  <c r="AE14" i="27"/>
  <c r="AC14" i="27"/>
  <c r="AD14" i="27" s="1"/>
  <c r="Y14" i="27"/>
  <c r="W14" i="27"/>
  <c r="U14" i="27"/>
  <c r="Q14" i="27"/>
  <c r="O14" i="27"/>
  <c r="M14" i="27"/>
  <c r="N14" i="27" s="1"/>
  <c r="I14" i="27"/>
  <c r="G14" i="27"/>
  <c r="E14" i="27"/>
  <c r="F14" i="27" s="1"/>
  <c r="C14" i="27"/>
  <c r="B14" i="27"/>
  <c r="AZ13" i="27"/>
  <c r="M13" i="21" s="1"/>
  <c r="AW13" i="27"/>
  <c r="AU13" i="27"/>
  <c r="AS13" i="27"/>
  <c r="AT13" i="27" s="1"/>
  <c r="AO13" i="27"/>
  <c r="AM13" i="27"/>
  <c r="AK13" i="27"/>
  <c r="AG13" i="27"/>
  <c r="AE13" i="27"/>
  <c r="AC13" i="27"/>
  <c r="Y13" i="27"/>
  <c r="W13" i="27"/>
  <c r="U13" i="27"/>
  <c r="V13" i="27" s="1"/>
  <c r="Q13" i="27"/>
  <c r="O13" i="27"/>
  <c r="M13" i="27"/>
  <c r="N13" i="27" s="1"/>
  <c r="I13" i="27"/>
  <c r="G13" i="27"/>
  <c r="E13" i="27"/>
  <c r="F13" i="27" s="1"/>
  <c r="C13" i="27"/>
  <c r="B13" i="27"/>
  <c r="AZ12" i="27"/>
  <c r="M12" i="21" s="1"/>
  <c r="AW12" i="27"/>
  <c r="AU12" i="27"/>
  <c r="AS12" i="27"/>
  <c r="AO12" i="27"/>
  <c r="AM12" i="27"/>
  <c r="AK12" i="27"/>
  <c r="AG12" i="27"/>
  <c r="AE12" i="27"/>
  <c r="AC12" i="27"/>
  <c r="AD12" i="27" s="1"/>
  <c r="Y12" i="27"/>
  <c r="W12" i="27"/>
  <c r="U12" i="27"/>
  <c r="V12" i="27" s="1"/>
  <c r="Q12" i="27"/>
  <c r="O12" i="27"/>
  <c r="M12" i="27"/>
  <c r="N12" i="27" s="1"/>
  <c r="I12" i="27"/>
  <c r="G12" i="27"/>
  <c r="E12" i="27"/>
  <c r="F12" i="27" s="1"/>
  <c r="C12" i="27"/>
  <c r="B12" i="27"/>
  <c r="AZ11" i="27"/>
  <c r="M11" i="21" s="1"/>
  <c r="AW11" i="27"/>
  <c r="AU11" i="27"/>
  <c r="AS11" i="27"/>
  <c r="AO11" i="27"/>
  <c r="AM11" i="27"/>
  <c r="AK11" i="27"/>
  <c r="AL11" i="27" s="1"/>
  <c r="AG11" i="27"/>
  <c r="AE11" i="27"/>
  <c r="AC11" i="27"/>
  <c r="AD11" i="27" s="1"/>
  <c r="Y11" i="27"/>
  <c r="W11" i="27"/>
  <c r="U11" i="27"/>
  <c r="Q11" i="27"/>
  <c r="O11" i="27"/>
  <c r="M11" i="27"/>
  <c r="I11" i="27"/>
  <c r="G11" i="27"/>
  <c r="E11" i="27"/>
  <c r="F11" i="27" s="1"/>
  <c r="C11" i="27"/>
  <c r="B11" i="27"/>
  <c r="AZ10" i="27"/>
  <c r="M10" i="21" s="1"/>
  <c r="AW10" i="27"/>
  <c r="AU10" i="27"/>
  <c r="AS10" i="27"/>
  <c r="AT10" i="27" s="1"/>
  <c r="AO10" i="27"/>
  <c r="AM10" i="27"/>
  <c r="AK10" i="27"/>
  <c r="AL10" i="27" s="1"/>
  <c r="AG10" i="27"/>
  <c r="AE10" i="27"/>
  <c r="AC10" i="27"/>
  <c r="AD10" i="27" s="1"/>
  <c r="Y10" i="27"/>
  <c r="W10" i="27"/>
  <c r="U10" i="27"/>
  <c r="Q10" i="27"/>
  <c r="O10" i="27"/>
  <c r="M10" i="27"/>
  <c r="N10" i="27" s="1"/>
  <c r="I10" i="27"/>
  <c r="G10" i="27"/>
  <c r="E10" i="27"/>
  <c r="F10" i="27" s="1"/>
  <c r="C10" i="27"/>
  <c r="B10" i="27"/>
  <c r="AZ9" i="27"/>
  <c r="M9" i="21" s="1"/>
  <c r="AW9" i="27"/>
  <c r="AU9" i="27"/>
  <c r="AS9" i="27"/>
  <c r="AT9" i="27" s="1"/>
  <c r="AO9" i="27"/>
  <c r="AM9" i="27"/>
  <c r="AK9" i="27"/>
  <c r="AG9" i="27"/>
  <c r="AE9" i="27"/>
  <c r="AC9" i="27"/>
  <c r="Y9" i="27"/>
  <c r="W9" i="27"/>
  <c r="U9" i="27"/>
  <c r="V9" i="27" s="1"/>
  <c r="Q9" i="27"/>
  <c r="O9" i="27"/>
  <c r="M9" i="27"/>
  <c r="N9" i="27" s="1"/>
  <c r="I9" i="27"/>
  <c r="G9" i="27"/>
  <c r="E9" i="27"/>
  <c r="F9" i="27" s="1"/>
  <c r="C9" i="27"/>
  <c r="B9" i="27"/>
  <c r="AZ8" i="27"/>
  <c r="M8" i="21" s="1"/>
  <c r="AW8" i="27"/>
  <c r="AU8" i="27"/>
  <c r="AS8" i="27"/>
  <c r="AO8" i="27"/>
  <c r="AM8" i="27"/>
  <c r="AK8" i="27"/>
  <c r="AG8" i="27"/>
  <c r="AE8" i="27"/>
  <c r="AC8" i="27"/>
  <c r="AD8" i="27" s="1"/>
  <c r="Y8" i="27"/>
  <c r="W8" i="27"/>
  <c r="U8" i="27"/>
  <c r="V8" i="27" s="1"/>
  <c r="Q8" i="27"/>
  <c r="O8" i="27"/>
  <c r="M8" i="27"/>
  <c r="N8" i="27" s="1"/>
  <c r="I8" i="27"/>
  <c r="G8" i="27"/>
  <c r="E8" i="27"/>
  <c r="F8" i="27" s="1"/>
  <c r="C8" i="27"/>
  <c r="B8" i="27"/>
  <c r="AV6" i="27"/>
  <c r="AM6" i="27"/>
  <c r="AE6" i="27"/>
  <c r="W6" i="27"/>
  <c r="O6" i="27"/>
  <c r="G6" i="27"/>
  <c r="AV5" i="27"/>
  <c r="AM5" i="27"/>
  <c r="AE5" i="27"/>
  <c r="W5" i="27"/>
  <c r="O5" i="27"/>
  <c r="G5" i="27"/>
  <c r="B3" i="27"/>
  <c r="B2" i="27"/>
  <c r="AH15" i="38" l="1"/>
  <c r="BA50" i="23"/>
  <c r="AX13" i="38"/>
  <c r="R13" i="38"/>
  <c r="AG61" i="45"/>
  <c r="AP27" i="23"/>
  <c r="AE8" i="45"/>
  <c r="BA72" i="23"/>
  <c r="Z12" i="38"/>
  <c r="AG58" i="45"/>
  <c r="BA62" i="38"/>
  <c r="AN23" i="27"/>
  <c r="BA31" i="23"/>
  <c r="F31" i="45" s="1"/>
  <c r="AG31" i="45" s="1"/>
  <c r="AP31" i="23"/>
  <c r="AE32" i="45"/>
  <c r="AI50" i="28"/>
  <c r="AQ72" i="29"/>
  <c r="BA16" i="23"/>
  <c r="F16" i="45" s="1"/>
  <c r="AQ62" i="27"/>
  <c r="AF8" i="27"/>
  <c r="P10" i="27"/>
  <c r="AI72" i="27"/>
  <c r="AF14" i="29"/>
  <c r="AH14" i="29" s="1"/>
  <c r="AV16" i="29"/>
  <c r="AX16" i="29" s="1"/>
  <c r="X17" i="29"/>
  <c r="Z17" i="29" s="1"/>
  <c r="AF18" i="29"/>
  <c r="AH18" i="29" s="1"/>
  <c r="H19" i="29"/>
  <c r="J19" i="29" s="1"/>
  <c r="K19" i="29" s="1"/>
  <c r="AN19" i="29"/>
  <c r="AP19" i="29" s="1"/>
  <c r="H23" i="29"/>
  <c r="P24" i="29"/>
  <c r="X25" i="29"/>
  <c r="AF30" i="29"/>
  <c r="AH30" i="29" s="1"/>
  <c r="BB25" i="23"/>
  <c r="I62" i="45"/>
  <c r="BA72" i="38"/>
  <c r="AG49" i="45"/>
  <c r="I72" i="45"/>
  <c r="AA50" i="27"/>
  <c r="AG71" i="45"/>
  <c r="AQ50" i="27"/>
  <c r="AA72" i="27"/>
  <c r="K62" i="29"/>
  <c r="BB15" i="23"/>
  <c r="BA30" i="23"/>
  <c r="F30" i="45" s="1"/>
  <c r="AA29" i="28"/>
  <c r="K62" i="27"/>
  <c r="S62" i="28"/>
  <c r="BB13" i="38"/>
  <c r="AN15" i="27"/>
  <c r="AP15" i="27" s="1"/>
  <c r="AI18" i="27"/>
  <c r="AH28" i="38"/>
  <c r="AG60" i="45"/>
  <c r="F62" i="45"/>
  <c r="AG62" i="45" s="1"/>
  <c r="AA50" i="28"/>
  <c r="AQ62" i="28"/>
  <c r="AA72" i="29"/>
  <c r="BB29" i="23"/>
  <c r="BA16" i="38"/>
  <c r="I16" i="45" s="1"/>
  <c r="AG48" i="45"/>
  <c r="AA50" i="29"/>
  <c r="BA48" i="29"/>
  <c r="U48" i="21" s="1"/>
  <c r="AQ62" i="29"/>
  <c r="BA50" i="38"/>
  <c r="AG44" i="45"/>
  <c r="AG46" i="45"/>
  <c r="F50" i="45"/>
  <c r="BA28" i="38"/>
  <c r="I28" i="45" s="1"/>
  <c r="BA19" i="38"/>
  <c r="I19" i="45" s="1"/>
  <c r="BA47" i="28"/>
  <c r="R47" i="21" s="1"/>
  <c r="AQ14" i="29"/>
  <c r="BA10" i="23"/>
  <c r="F10" i="45" s="1"/>
  <c r="BB29" i="38"/>
  <c r="BA23" i="38"/>
  <c r="I23" i="45" s="1"/>
  <c r="BA44" i="29"/>
  <c r="BA47" i="29"/>
  <c r="U47" i="21" s="1"/>
  <c r="AH11" i="38"/>
  <c r="AG47" i="45"/>
  <c r="AQ72" i="27"/>
  <c r="AY62" i="28"/>
  <c r="AY72" i="28"/>
  <c r="AF12" i="29"/>
  <c r="AH12" i="29" s="1"/>
  <c r="P22" i="29"/>
  <c r="R22" i="29" s="1"/>
  <c r="AI72" i="29"/>
  <c r="AG70" i="45"/>
  <c r="F72" i="45"/>
  <c r="AG9" i="45"/>
  <c r="I50" i="45"/>
  <c r="K62" i="28"/>
  <c r="BA8" i="23"/>
  <c r="F8" i="45" s="1"/>
  <c r="BB19" i="38"/>
  <c r="BB28" i="23"/>
  <c r="BB25" i="38"/>
  <c r="BB22" i="23"/>
  <c r="BB21" i="38"/>
  <c r="AV18" i="27"/>
  <c r="AX18" i="27" s="1"/>
  <c r="AF20" i="27"/>
  <c r="AH20" i="27" s="1"/>
  <c r="P22" i="27"/>
  <c r="X27" i="27"/>
  <c r="Z27" i="27" s="1"/>
  <c r="AA18" i="28"/>
  <c r="AI19" i="28"/>
  <c r="X21" i="29"/>
  <c r="BA21" i="38"/>
  <c r="I21" i="45" s="1"/>
  <c r="AG21" i="45" s="1"/>
  <c r="S23" i="27"/>
  <c r="P18" i="27"/>
  <c r="AI19" i="27"/>
  <c r="S21" i="27"/>
  <c r="X13" i="28"/>
  <c r="P16" i="28"/>
  <c r="S17" i="29"/>
  <c r="BB14" i="23"/>
  <c r="V32" i="23"/>
  <c r="T34" i="23" s="1"/>
  <c r="AA34" i="23" s="1"/>
  <c r="J16" i="23"/>
  <c r="K16" i="23" s="1"/>
  <c r="BB16" i="23" s="1"/>
  <c r="BB12" i="23"/>
  <c r="BB12" i="38"/>
  <c r="AD18" i="27"/>
  <c r="AF18" i="27" s="1"/>
  <c r="AA8" i="29"/>
  <c r="AQ10" i="29"/>
  <c r="AI11" i="29"/>
  <c r="AQ11" i="29"/>
  <c r="AQ25" i="29"/>
  <c r="AA27" i="29"/>
  <c r="H29" i="29"/>
  <c r="K30" i="23"/>
  <c r="BB30" i="23" s="1"/>
  <c r="BB23" i="23"/>
  <c r="K24" i="23"/>
  <c r="BB24" i="23" s="1"/>
  <c r="AH13" i="38"/>
  <c r="AF13" i="38"/>
  <c r="H11" i="27"/>
  <c r="AI13" i="27"/>
  <c r="AF17" i="27"/>
  <c r="S26" i="27"/>
  <c r="AA26" i="27"/>
  <c r="AQ27" i="27"/>
  <c r="V18" i="28"/>
  <c r="X18" i="28" s="1"/>
  <c r="S19" i="28"/>
  <c r="AD19" i="28"/>
  <c r="AF19" i="28" s="1"/>
  <c r="AH19" i="28" s="1"/>
  <c r="AI24" i="28"/>
  <c r="AQ25" i="28"/>
  <c r="AV26" i="28"/>
  <c r="K15" i="38"/>
  <c r="BB15" i="38" s="1"/>
  <c r="P24" i="38"/>
  <c r="R24" i="38" s="1"/>
  <c r="X9" i="27"/>
  <c r="Z9" i="27" s="1"/>
  <c r="S10" i="27"/>
  <c r="AV10" i="27"/>
  <c r="AX10" i="27" s="1"/>
  <c r="AF14" i="27"/>
  <c r="H15" i="27"/>
  <c r="J15" i="27" s="1"/>
  <c r="K15" i="27" s="1"/>
  <c r="AI22" i="27"/>
  <c r="AY22" i="27"/>
  <c r="X25" i="27"/>
  <c r="Z25" i="27" s="1"/>
  <c r="AF30" i="27"/>
  <c r="AH30" i="27" s="1"/>
  <c r="S8" i="28"/>
  <c r="AN11" i="28"/>
  <c r="AP11" i="28" s="1"/>
  <c r="AV14" i="28"/>
  <c r="AA15" i="28"/>
  <c r="H16" i="28"/>
  <c r="S17" i="28"/>
  <c r="AF17" i="28"/>
  <c r="H18" i="28"/>
  <c r="S21" i="28"/>
  <c r="AQ18" i="29"/>
  <c r="BB10" i="23"/>
  <c r="K13" i="23"/>
  <c r="BB13" i="23" s="1"/>
  <c r="J19" i="23"/>
  <c r="K19" i="23" s="1"/>
  <c r="BB19" i="23" s="1"/>
  <c r="BA14" i="23"/>
  <c r="F14" i="45" s="1"/>
  <c r="BB26" i="38"/>
  <c r="V32" i="38"/>
  <c r="T34" i="38" s="1"/>
  <c r="AA34" i="38" s="1"/>
  <c r="K18" i="38"/>
  <c r="BB18" i="38" s="1"/>
  <c r="BA17" i="38"/>
  <c r="I17" i="45" s="1"/>
  <c r="AN25" i="38"/>
  <c r="AP25" i="38" s="1"/>
  <c r="AN31" i="38"/>
  <c r="AP31" i="38" s="1"/>
  <c r="AN27" i="38"/>
  <c r="AP27" i="38" s="1"/>
  <c r="AA29" i="27"/>
  <c r="S31" i="27"/>
  <c r="AA8" i="28"/>
  <c r="AI8" i="28"/>
  <c r="AF21" i="28"/>
  <c r="AV22" i="29"/>
  <c r="AX22" i="29" s="1"/>
  <c r="AQ27" i="29"/>
  <c r="BA12" i="23"/>
  <c r="F12" i="45" s="1"/>
  <c r="K31" i="23"/>
  <c r="BB31" i="23" s="1"/>
  <c r="BB16" i="38"/>
  <c r="AN17" i="38"/>
  <c r="AP17" i="38" s="1"/>
  <c r="K31" i="38"/>
  <c r="BB31" i="38" s="1"/>
  <c r="AV29" i="38"/>
  <c r="AX29" i="38"/>
  <c r="K30" i="38"/>
  <c r="BB30" i="38" s="1"/>
  <c r="AN21" i="38"/>
  <c r="AP21" i="38" s="1"/>
  <c r="P20" i="38"/>
  <c r="R20" i="38" s="1"/>
  <c r="K27" i="38"/>
  <c r="BB27" i="38" s="1"/>
  <c r="BA25" i="38"/>
  <c r="I25" i="45" s="1"/>
  <c r="AG25" i="45" s="1"/>
  <c r="P25" i="38"/>
  <c r="R25" i="38" s="1"/>
  <c r="AN22" i="38"/>
  <c r="AP22" i="38" s="1"/>
  <c r="AF19" i="38"/>
  <c r="AH19" i="38" s="1"/>
  <c r="K24" i="38"/>
  <c r="BB24" i="38" s="1"/>
  <c r="P16" i="38"/>
  <c r="R16" i="38" s="1"/>
  <c r="AN13" i="38"/>
  <c r="AP13" i="38" s="1"/>
  <c r="AT32" i="38"/>
  <c r="AV8" i="38"/>
  <c r="J22" i="38"/>
  <c r="K22" i="38" s="1"/>
  <c r="BB22" i="38" s="1"/>
  <c r="J20" i="38"/>
  <c r="K20" i="38" s="1"/>
  <c r="BB20" i="38" s="1"/>
  <c r="J11" i="38"/>
  <c r="K11" i="38" s="1"/>
  <c r="BB11" i="38" s="1"/>
  <c r="K9" i="38"/>
  <c r="BB9" i="38" s="1"/>
  <c r="BA13" i="38"/>
  <c r="I13" i="45" s="1"/>
  <c r="AG13" i="45" s="1"/>
  <c r="AN26" i="38"/>
  <c r="AP26" i="38" s="1"/>
  <c r="AN30" i="38"/>
  <c r="AP30" i="38" s="1"/>
  <c r="P29" i="38"/>
  <c r="R29" i="38" s="1"/>
  <c r="BA29" i="38"/>
  <c r="I29" i="45" s="1"/>
  <c r="AF27" i="38"/>
  <c r="AH27" i="38" s="1"/>
  <c r="AF18" i="38"/>
  <c r="AH18" i="38" s="1"/>
  <c r="AF31" i="38"/>
  <c r="AH31" i="38" s="1"/>
  <c r="X24" i="38"/>
  <c r="Z24" i="38" s="1"/>
  <c r="AV21" i="38"/>
  <c r="AX21" i="38" s="1"/>
  <c r="AV17" i="38"/>
  <c r="AX17" i="38" s="1"/>
  <c r="X15" i="38"/>
  <c r="Z15" i="38" s="1"/>
  <c r="AV12" i="38"/>
  <c r="AX12" i="38" s="1"/>
  <c r="AF10" i="38"/>
  <c r="AH10" i="38" s="1"/>
  <c r="BA18" i="38"/>
  <c r="I18" i="45" s="1"/>
  <c r="J14" i="38"/>
  <c r="K14" i="38" s="1"/>
  <c r="BB14" i="38" s="1"/>
  <c r="H33" i="38"/>
  <c r="K33" i="38" s="1"/>
  <c r="X17" i="38"/>
  <c r="Z17" i="38" s="1"/>
  <c r="AD32" i="38"/>
  <c r="K17" i="38"/>
  <c r="BB17" i="38" s="1"/>
  <c r="BA15" i="38"/>
  <c r="I15" i="45" s="1"/>
  <c r="AG15" i="45" s="1"/>
  <c r="K8" i="38"/>
  <c r="BB8" i="38" s="1"/>
  <c r="K28" i="38"/>
  <c r="BB28" i="38" s="1"/>
  <c r="BA30" i="38"/>
  <c r="I30" i="45" s="1"/>
  <c r="AG30" i="45" s="1"/>
  <c r="AF22" i="38"/>
  <c r="AH22" i="38" s="1"/>
  <c r="AV20" i="38"/>
  <c r="AX20" i="38" s="1"/>
  <c r="BA27" i="38"/>
  <c r="I27" i="45" s="1"/>
  <c r="AF23" i="38"/>
  <c r="AH23" i="38" s="1"/>
  <c r="P21" i="38"/>
  <c r="R21" i="38" s="1"/>
  <c r="D34" i="38"/>
  <c r="K34" i="38" s="1"/>
  <c r="BA24" i="38"/>
  <c r="I24" i="45" s="1"/>
  <c r="AF14" i="38"/>
  <c r="AH14" i="38" s="1"/>
  <c r="BA12" i="38"/>
  <c r="I12" i="45" s="1"/>
  <c r="P12" i="38"/>
  <c r="R12" i="38" s="1"/>
  <c r="K10" i="38"/>
  <c r="BB10" i="38" s="1"/>
  <c r="N32" i="38"/>
  <c r="BA8" i="38"/>
  <c r="I8" i="45" s="1"/>
  <c r="P8" i="38"/>
  <c r="R8" i="38" s="1"/>
  <c r="AN18" i="38"/>
  <c r="AP18" i="38" s="1"/>
  <c r="J23" i="38"/>
  <c r="K23" i="38" s="1"/>
  <c r="BB23" i="38" s="1"/>
  <c r="BA14" i="38"/>
  <c r="I14" i="45" s="1"/>
  <c r="BA10" i="38"/>
  <c r="I10" i="45" s="1"/>
  <c r="X28" i="38"/>
  <c r="Z28" i="38" s="1"/>
  <c r="P26" i="38"/>
  <c r="R26" i="38" s="1"/>
  <c r="X23" i="38"/>
  <c r="Z23" i="38" s="1"/>
  <c r="X19" i="38"/>
  <c r="Z19" i="38" s="1"/>
  <c r="AV25" i="38"/>
  <c r="AX25" i="38" s="1"/>
  <c r="X20" i="38"/>
  <c r="Z20" i="38" s="1"/>
  <c r="AL32" i="38"/>
  <c r="BA26" i="38"/>
  <c r="I26" i="45" s="1"/>
  <c r="AV16" i="38"/>
  <c r="AX16" i="38" s="1"/>
  <c r="X11" i="38"/>
  <c r="AN9" i="38"/>
  <c r="AP9" i="38" s="1"/>
  <c r="Z8" i="38"/>
  <c r="BA22" i="38"/>
  <c r="I22" i="45" s="1"/>
  <c r="AG22" i="45" s="1"/>
  <c r="BA20" i="38"/>
  <c r="I20" i="45" s="1"/>
  <c r="BA11" i="38"/>
  <c r="I11" i="45" s="1"/>
  <c r="AV28" i="23"/>
  <c r="AX28" i="23" s="1"/>
  <c r="AN20" i="23"/>
  <c r="AP20" i="23" s="1"/>
  <c r="AN26" i="23"/>
  <c r="AP26" i="23" s="1"/>
  <c r="P20" i="23"/>
  <c r="R20" i="23" s="1"/>
  <c r="AV12" i="23"/>
  <c r="AX12" i="23" s="1"/>
  <c r="BA62" i="23"/>
  <c r="X27" i="23"/>
  <c r="Z27" i="23" s="1"/>
  <c r="BA26" i="23"/>
  <c r="F26" i="45" s="1"/>
  <c r="X23" i="23"/>
  <c r="Z23" i="23" s="1"/>
  <c r="P19" i="23"/>
  <c r="R19" i="23" s="1"/>
  <c r="AV11" i="23"/>
  <c r="AX11" i="23" s="1"/>
  <c r="X28" i="23"/>
  <c r="Z28" i="23" s="1"/>
  <c r="AV24" i="23"/>
  <c r="AX24" i="23" s="1"/>
  <c r="AF30" i="23"/>
  <c r="AH30" i="23" s="1"/>
  <c r="AF22" i="23"/>
  <c r="AH22" i="23" s="1"/>
  <c r="AD32" i="23"/>
  <c r="H33" i="23"/>
  <c r="K33" i="23" s="1"/>
  <c r="N32" i="23"/>
  <c r="P8" i="23"/>
  <c r="X18" i="23"/>
  <c r="Z18" i="23" s="1"/>
  <c r="K9" i="23"/>
  <c r="BB9" i="23" s="1"/>
  <c r="AV29" i="23"/>
  <c r="AX29" i="23" s="1"/>
  <c r="AF27" i="23"/>
  <c r="AH27" i="23" s="1"/>
  <c r="AN21" i="23"/>
  <c r="AP21" i="23" s="1"/>
  <c r="P24" i="23"/>
  <c r="R24" i="23" s="1"/>
  <c r="BA24" i="23"/>
  <c r="F24" i="45" s="1"/>
  <c r="BA20" i="23"/>
  <c r="F20" i="45" s="1"/>
  <c r="AV20" i="23"/>
  <c r="AX20" i="23" s="1"/>
  <c r="X14" i="23"/>
  <c r="Z14" i="23" s="1"/>
  <c r="AL32" i="23"/>
  <c r="AN8" i="23"/>
  <c r="AP8" i="23" s="1"/>
  <c r="BA23" i="23"/>
  <c r="F23" i="45" s="1"/>
  <c r="AG23" i="45" s="1"/>
  <c r="BB18" i="23"/>
  <c r="AN13" i="23"/>
  <c r="AP13" i="23" s="1"/>
  <c r="BA11" i="23"/>
  <c r="F11" i="45" s="1"/>
  <c r="P11" i="23"/>
  <c r="R11" i="23" s="1"/>
  <c r="K27" i="23"/>
  <c r="BB27" i="23" s="1"/>
  <c r="J21" i="23"/>
  <c r="K21" i="23" s="1"/>
  <c r="BB21" i="23" s="1"/>
  <c r="J11" i="23"/>
  <c r="K11" i="23" s="1"/>
  <c r="BB11" i="23" s="1"/>
  <c r="D34" i="23"/>
  <c r="K34" i="23" s="1"/>
  <c r="BA19" i="23"/>
  <c r="F19" i="45" s="1"/>
  <c r="AN12" i="23"/>
  <c r="AP12" i="23" s="1"/>
  <c r="K20" i="23"/>
  <c r="BB20" i="23" s="1"/>
  <c r="K17" i="23"/>
  <c r="BB17" i="23" s="1"/>
  <c r="AN24" i="23"/>
  <c r="AP24" i="23" s="1"/>
  <c r="AF18" i="23"/>
  <c r="AH18" i="23" s="1"/>
  <c r="P12" i="23"/>
  <c r="R12" i="23" s="1"/>
  <c r="AF25" i="23"/>
  <c r="AH25" i="23" s="1"/>
  <c r="AF9" i="23"/>
  <c r="BA27" i="23"/>
  <c r="F27" i="45" s="1"/>
  <c r="P28" i="23"/>
  <c r="R28" i="23" s="1"/>
  <c r="BA28" i="23"/>
  <c r="F28" i="45" s="1"/>
  <c r="AF14" i="23"/>
  <c r="AH14" i="23" s="1"/>
  <c r="P16" i="23"/>
  <c r="R16" i="23" s="1"/>
  <c r="AT32" i="23"/>
  <c r="AV8" i="23"/>
  <c r="AX8" i="23" s="1"/>
  <c r="X31" i="23"/>
  <c r="Z31" i="23" s="1"/>
  <c r="AF26" i="23"/>
  <c r="AH26" i="23" s="1"/>
  <c r="X22" i="23"/>
  <c r="Z22" i="23" s="1"/>
  <c r="AN16" i="23"/>
  <c r="AP16" i="23" s="1"/>
  <c r="AF10" i="23"/>
  <c r="AH10" i="23" s="1"/>
  <c r="AN29" i="23"/>
  <c r="AP29" i="23" s="1"/>
  <c r="K26" i="23"/>
  <c r="BB26" i="23" s="1"/>
  <c r="AV19" i="23"/>
  <c r="AX19" i="23" s="1"/>
  <c r="AF17" i="23"/>
  <c r="AH17" i="23" s="1"/>
  <c r="X15" i="23"/>
  <c r="Z15" i="23" s="1"/>
  <c r="AN30" i="23"/>
  <c r="AP30" i="23" s="1"/>
  <c r="BA29" i="23"/>
  <c r="F29" i="45" s="1"/>
  <c r="BA18" i="23"/>
  <c r="F18" i="45" s="1"/>
  <c r="X10" i="23"/>
  <c r="J8" i="23"/>
  <c r="BA17" i="23"/>
  <c r="F17" i="45" s="1"/>
  <c r="AV16" i="23"/>
  <c r="AX16" i="23" s="1"/>
  <c r="S9" i="27"/>
  <c r="AQ15" i="27"/>
  <c r="S16" i="27"/>
  <c r="AY18" i="27"/>
  <c r="H20" i="27"/>
  <c r="J20" i="27" s="1"/>
  <c r="K20" i="27" s="1"/>
  <c r="AY24" i="27"/>
  <c r="AI26" i="27"/>
  <c r="H29" i="27"/>
  <c r="J29" i="27" s="1"/>
  <c r="K29" i="27" s="1"/>
  <c r="BA46" i="27"/>
  <c r="O46" i="21" s="1"/>
  <c r="S62" i="27"/>
  <c r="AY62" i="27"/>
  <c r="S72" i="27"/>
  <c r="AY72" i="27"/>
  <c r="AA8" i="27"/>
  <c r="AY8" i="27"/>
  <c r="AY11" i="27"/>
  <c r="P16" i="27"/>
  <c r="AA16" i="27"/>
  <c r="AI16" i="27"/>
  <c r="AQ17" i="27"/>
  <c r="AA20" i="27"/>
  <c r="AY25" i="27"/>
  <c r="AQ28" i="27"/>
  <c r="AV28" i="27"/>
  <c r="AX28" i="27" s="1"/>
  <c r="BA58" i="27"/>
  <c r="AA62" i="27"/>
  <c r="AQ50" i="29"/>
  <c r="U58" i="21"/>
  <c r="AQ8" i="27"/>
  <c r="S13" i="27"/>
  <c r="AQ13" i="27"/>
  <c r="AY16" i="27"/>
  <c r="AN19" i="27"/>
  <c r="X21" i="27"/>
  <c r="Z21" i="27" s="1"/>
  <c r="S22" i="27"/>
  <c r="AF24" i="27"/>
  <c r="AH24" i="27" s="1"/>
  <c r="AV26" i="27"/>
  <c r="AX26" i="27" s="1"/>
  <c r="AY27" i="27"/>
  <c r="S28" i="27"/>
  <c r="S30" i="27"/>
  <c r="X31" i="27"/>
  <c r="Z31" i="27" s="1"/>
  <c r="BA44" i="27"/>
  <c r="BA47" i="27"/>
  <c r="O47" i="21" s="1"/>
  <c r="BA48" i="27"/>
  <c r="O48" i="21" s="1"/>
  <c r="O58" i="21"/>
  <c r="AN31" i="29"/>
  <c r="AP31" i="29" s="1"/>
  <c r="S9" i="28"/>
  <c r="AQ10" i="28"/>
  <c r="AY10" i="28"/>
  <c r="AQ11" i="28"/>
  <c r="S12" i="28"/>
  <c r="AA13" i="28"/>
  <c r="AI16" i="28"/>
  <c r="AY16" i="28"/>
  <c r="AQ23" i="28"/>
  <c r="AY28" i="28"/>
  <c r="AQ29" i="28"/>
  <c r="BA46" i="28"/>
  <c r="R46" i="21" s="1"/>
  <c r="AQ50" i="28"/>
  <c r="K50" i="28"/>
  <c r="BA66" i="28"/>
  <c r="R66" i="21" s="1"/>
  <c r="BA71" i="28"/>
  <c r="R71" i="21" s="1"/>
  <c r="S24" i="29"/>
  <c r="AA29" i="29"/>
  <c r="AI29" i="29"/>
  <c r="S10" i="28"/>
  <c r="S11" i="28"/>
  <c r="AI11" i="28"/>
  <c r="AA12" i="28"/>
  <c r="AI12" i="28"/>
  <c r="S13" i="28"/>
  <c r="H15" i="28"/>
  <c r="J15" i="28" s="1"/>
  <c r="K15" i="28" s="1"/>
  <c r="AY15" i="28"/>
  <c r="AF16" i="28"/>
  <c r="AV17" i="28"/>
  <c r="AX17" i="28" s="1"/>
  <c r="AV19" i="28"/>
  <c r="AX19" i="28" s="1"/>
  <c r="X20" i="28"/>
  <c r="AY20" i="28"/>
  <c r="P21" i="28"/>
  <c r="R21" i="28" s="1"/>
  <c r="AV24" i="28"/>
  <c r="AX24" i="28" s="1"/>
  <c r="AT28" i="28"/>
  <c r="AV28" i="28" s="1"/>
  <c r="AL29" i="28"/>
  <c r="AN29" i="28" s="1"/>
  <c r="S31" i="28"/>
  <c r="S50" i="28"/>
  <c r="AY50" i="28"/>
  <c r="AA62" i="28"/>
  <c r="AQ72" i="28"/>
  <c r="AI15" i="29"/>
  <c r="AA17" i="29"/>
  <c r="S18" i="29"/>
  <c r="AI20" i="29"/>
  <c r="AI26" i="29"/>
  <c r="BA46" i="29"/>
  <c r="U46" i="21" s="1"/>
  <c r="S62" i="29"/>
  <c r="AY62" i="29"/>
  <c r="AA9" i="28"/>
  <c r="H11" i="28"/>
  <c r="AY13" i="28"/>
  <c r="X22" i="28"/>
  <c r="Z22" i="28" s="1"/>
  <c r="AI29" i="28"/>
  <c r="AV30" i="28"/>
  <c r="AX30" i="28" s="1"/>
  <c r="BA48" i="28"/>
  <c r="R48" i="21" s="1"/>
  <c r="BA49" i="28"/>
  <c r="R49" i="21" s="1"/>
  <c r="BA58" i="28"/>
  <c r="X8" i="29"/>
  <c r="Z8" i="29" s="1"/>
  <c r="AI8" i="29"/>
  <c r="AA9" i="29"/>
  <c r="AA10" i="29"/>
  <c r="AF10" i="29"/>
  <c r="AH10" i="29" s="1"/>
  <c r="AY10" i="29"/>
  <c r="S11" i="29"/>
  <c r="X11" i="29"/>
  <c r="Z11" i="29" s="1"/>
  <c r="AA13" i="29"/>
  <c r="AA14" i="29"/>
  <c r="AY14" i="29"/>
  <c r="AD15" i="29"/>
  <c r="AF15" i="29" s="1"/>
  <c r="AI16" i="29"/>
  <c r="AY18" i="29"/>
  <c r="P20" i="29"/>
  <c r="R20" i="29" s="1"/>
  <c r="AA20" i="29"/>
  <c r="S22" i="29"/>
  <c r="AY31" i="29"/>
  <c r="AA62" i="29"/>
  <c r="BA61" i="29"/>
  <c r="U61" i="21" s="1"/>
  <c r="BA71" i="29"/>
  <c r="U71" i="21" s="1"/>
  <c r="X25" i="28"/>
  <c r="Z25" i="28" s="1"/>
  <c r="X13" i="27"/>
  <c r="Z13" i="27" s="1"/>
  <c r="AN11" i="27"/>
  <c r="AP11" i="27" s="1"/>
  <c r="P14" i="27"/>
  <c r="R14" i="27" s="1"/>
  <c r="AV14" i="27"/>
  <c r="AX14" i="27" s="1"/>
  <c r="AI20" i="27"/>
  <c r="AD21" i="27"/>
  <c r="AI21" i="27"/>
  <c r="S15" i="28"/>
  <c r="N15" i="28"/>
  <c r="P15" i="28" s="1"/>
  <c r="R15" i="28" s="1"/>
  <c r="S16" i="28"/>
  <c r="AL28" i="28"/>
  <c r="AQ28" i="28"/>
  <c r="V30" i="28"/>
  <c r="AA30" i="28"/>
  <c r="AQ31" i="28"/>
  <c r="AL31" i="28"/>
  <c r="AQ9" i="27"/>
  <c r="AL9" i="27"/>
  <c r="AN9" i="27" s="1"/>
  <c r="AY10" i="27"/>
  <c r="AA25" i="27"/>
  <c r="N28" i="27"/>
  <c r="AN31" i="27"/>
  <c r="AP31" i="27" s="1"/>
  <c r="AY31" i="27"/>
  <c r="P17" i="28"/>
  <c r="R17" i="28" s="1"/>
  <c r="AA20" i="28"/>
  <c r="AT21" i="28"/>
  <c r="AV21" i="28" s="1"/>
  <c r="AX21" i="28" s="1"/>
  <c r="AY21" i="28"/>
  <c r="X23" i="28"/>
  <c r="Z23" i="28" s="1"/>
  <c r="AL25" i="28"/>
  <c r="AN25" i="28" s="1"/>
  <c r="AI28" i="28"/>
  <c r="AD28" i="28"/>
  <c r="X29" i="28"/>
  <c r="Z29" i="28" s="1"/>
  <c r="AN23" i="29"/>
  <c r="AP23" i="29" s="1"/>
  <c r="V26" i="29"/>
  <c r="X26" i="29" s="1"/>
  <c r="Z26" i="29" s="1"/>
  <c r="AA26" i="29"/>
  <c r="V30" i="29"/>
  <c r="AA30" i="29"/>
  <c r="S8" i="27"/>
  <c r="R10" i="27"/>
  <c r="AA10" i="27"/>
  <c r="AF10" i="27"/>
  <c r="AH10" i="27" s="1"/>
  <c r="AQ10" i="27"/>
  <c r="AA11" i="27"/>
  <c r="V11" i="27"/>
  <c r="AI12" i="27"/>
  <c r="AA14" i="27"/>
  <c r="AQ14" i="27"/>
  <c r="AY14" i="27"/>
  <c r="AA15" i="27"/>
  <c r="AY15" i="27"/>
  <c r="AQ16" i="27"/>
  <c r="AT16" i="27"/>
  <c r="AV16" i="27" s="1"/>
  <c r="AQ18" i="27"/>
  <c r="AY19" i="27"/>
  <c r="AQ20" i="27"/>
  <c r="AA21" i="27"/>
  <c r="AY23" i="27"/>
  <c r="AQ25" i="27"/>
  <c r="AT25" i="27"/>
  <c r="AV25" i="27" s="1"/>
  <c r="AX25" i="27" s="1"/>
  <c r="AD26" i="27"/>
  <c r="AV30" i="27"/>
  <c r="AX30" i="27" s="1"/>
  <c r="AA10" i="28"/>
  <c r="AF10" i="28"/>
  <c r="AH10" i="28" s="1"/>
  <c r="AV10" i="28"/>
  <c r="AX10" i="28" s="1"/>
  <c r="AQ12" i="28"/>
  <c r="Z13" i="28"/>
  <c r="AX14" i="28"/>
  <c r="AN15" i="28"/>
  <c r="AP15" i="28" s="1"/>
  <c r="AT15" i="28"/>
  <c r="AV16" i="28"/>
  <c r="AQ22" i="28"/>
  <c r="H23" i="28"/>
  <c r="J23" i="28" s="1"/>
  <c r="K23" i="28" s="1"/>
  <c r="AF24" i="28"/>
  <c r="AH24" i="28" s="1"/>
  <c r="S27" i="28"/>
  <c r="AT27" i="28"/>
  <c r="AV27" i="28" s="1"/>
  <c r="AX27" i="28" s="1"/>
  <c r="AY27" i="28"/>
  <c r="AA23" i="29"/>
  <c r="V23" i="29"/>
  <c r="X23" i="29" s="1"/>
  <c r="AY24" i="29"/>
  <c r="AT24" i="29"/>
  <c r="AV24" i="29" s="1"/>
  <c r="R44" i="21"/>
  <c r="AY12" i="27"/>
  <c r="AT12" i="27"/>
  <c r="AV12" i="27" s="1"/>
  <c r="AQ19" i="27"/>
  <c r="AI14" i="28"/>
  <c r="AD14" i="28"/>
  <c r="AF14" i="28" s="1"/>
  <c r="AT25" i="28"/>
  <c r="AV25" i="28" s="1"/>
  <c r="AX25" i="28" s="1"/>
  <c r="AY25" i="28"/>
  <c r="AI26" i="28"/>
  <c r="AD26" i="28"/>
  <c r="AF26" i="28" s="1"/>
  <c r="AN11" i="29"/>
  <c r="AP11" i="29" s="1"/>
  <c r="S12" i="29"/>
  <c r="N12" i="29"/>
  <c r="P12" i="29" s="1"/>
  <c r="X15" i="29"/>
  <c r="Z15" i="29" s="1"/>
  <c r="AN15" i="29"/>
  <c r="AP15" i="29" s="1"/>
  <c r="AT27" i="29"/>
  <c r="AY27" i="29"/>
  <c r="AT8" i="27"/>
  <c r="AL13" i="27"/>
  <c r="AN13" i="27" s="1"/>
  <c r="AY13" i="27"/>
  <c r="AI14" i="27"/>
  <c r="H19" i="27"/>
  <c r="J19" i="27" s="1"/>
  <c r="K19" i="27" s="1"/>
  <c r="S27" i="27"/>
  <c r="AQ29" i="27"/>
  <c r="AL29" i="27"/>
  <c r="X9" i="28"/>
  <c r="AI8" i="27"/>
  <c r="AA9" i="27"/>
  <c r="P12" i="27"/>
  <c r="R12" i="27" s="1"/>
  <c r="AA12" i="27"/>
  <c r="AF12" i="27"/>
  <c r="AH12" i="27" s="1"/>
  <c r="AA13" i="27"/>
  <c r="S15" i="27"/>
  <c r="X15" i="27"/>
  <c r="AI15" i="27"/>
  <c r="AF16" i="27"/>
  <c r="AH16" i="27" s="1"/>
  <c r="S17" i="27"/>
  <c r="R18" i="27"/>
  <c r="AH18" i="27"/>
  <c r="AN18" i="27"/>
  <c r="AP18" i="27" s="1"/>
  <c r="AQ21" i="27"/>
  <c r="R22" i="27"/>
  <c r="AA22" i="27"/>
  <c r="AV22" i="27"/>
  <c r="AX22" i="27" s="1"/>
  <c r="AQ24" i="27"/>
  <c r="P26" i="27"/>
  <c r="R26" i="27" s="1"/>
  <c r="AI28" i="27"/>
  <c r="X29" i="27"/>
  <c r="Z29" i="27" s="1"/>
  <c r="AI29" i="27"/>
  <c r="P30" i="27"/>
  <c r="AA30" i="27"/>
  <c r="AY30" i="27"/>
  <c r="O44" i="21"/>
  <c r="AF8" i="28"/>
  <c r="AH8" i="28" s="1"/>
  <c r="P10" i="28"/>
  <c r="R10" i="28" s="1"/>
  <c r="AF12" i="28"/>
  <c r="AH12" i="28" s="1"/>
  <c r="P14" i="28"/>
  <c r="R14" i="28" s="1"/>
  <c r="X16" i="28"/>
  <c r="Z16" i="28" s="1"/>
  <c r="AN20" i="28"/>
  <c r="AN23" i="28"/>
  <c r="AA24" i="28"/>
  <c r="S26" i="28"/>
  <c r="H29" i="28"/>
  <c r="J29" i="28" s="1"/>
  <c r="K29" i="28" s="1"/>
  <c r="AI30" i="28"/>
  <c r="R58" i="21"/>
  <c r="AY11" i="29"/>
  <c r="AV18" i="29"/>
  <c r="AX18" i="29" s="1"/>
  <c r="AF20" i="29"/>
  <c r="AH20" i="29" s="1"/>
  <c r="AL28" i="29"/>
  <c r="AN28" i="29" s="1"/>
  <c r="AP28" i="29" s="1"/>
  <c r="AQ28" i="29"/>
  <c r="AV30" i="29"/>
  <c r="AX30" i="29" s="1"/>
  <c r="AQ9" i="28"/>
  <c r="AQ13" i="28"/>
  <c r="AA14" i="28"/>
  <c r="AI15" i="28"/>
  <c r="AQ16" i="28"/>
  <c r="AQ17" i="28"/>
  <c r="AY17" i="28"/>
  <c r="AI18" i="28"/>
  <c r="AQ18" i="28"/>
  <c r="AA19" i="28"/>
  <c r="S20" i="28"/>
  <c r="V26" i="28"/>
  <c r="AA26" i="28"/>
  <c r="AY26" i="28"/>
  <c r="AA27" i="28"/>
  <c r="V27" i="28"/>
  <c r="AQ27" i="28"/>
  <c r="S28" i="28"/>
  <c r="P30" i="28"/>
  <c r="R30" i="28" s="1"/>
  <c r="AY8" i="29"/>
  <c r="AT8" i="29"/>
  <c r="AV8" i="29" s="1"/>
  <c r="AY9" i="29"/>
  <c r="AY12" i="29"/>
  <c r="AT12" i="29"/>
  <c r="AV12" i="29" s="1"/>
  <c r="AY13" i="29"/>
  <c r="AF16" i="29"/>
  <c r="AH16" i="29" s="1"/>
  <c r="P18" i="29"/>
  <c r="S21" i="29"/>
  <c r="AQ21" i="29"/>
  <c r="AL21" i="29"/>
  <c r="AN21" i="29" s="1"/>
  <c r="AI24" i="29"/>
  <c r="AD24" i="29"/>
  <c r="S27" i="29"/>
  <c r="AN27" i="29"/>
  <c r="AP27" i="29" s="1"/>
  <c r="X31" i="29"/>
  <c r="Z31" i="29" s="1"/>
  <c r="U44" i="21"/>
  <c r="AI9" i="27"/>
  <c r="AY9" i="27"/>
  <c r="AI10" i="27"/>
  <c r="S11" i="27"/>
  <c r="AI11" i="27"/>
  <c r="AQ11" i="27"/>
  <c r="S12" i="27"/>
  <c r="AQ12" i="27"/>
  <c r="S14" i="27"/>
  <c r="AA17" i="27"/>
  <c r="AY17" i="27"/>
  <c r="S18" i="27"/>
  <c r="P19" i="27"/>
  <c r="R19" i="27" s="1"/>
  <c r="AA23" i="27"/>
  <c r="AQ23" i="27"/>
  <c r="S24" i="27"/>
  <c r="AI24" i="27"/>
  <c r="AI25" i="27"/>
  <c r="AY26" i="27"/>
  <c r="AA27" i="27"/>
  <c r="AY28" i="27"/>
  <c r="AI30" i="27"/>
  <c r="AA31" i="27"/>
  <c r="AQ31" i="27"/>
  <c r="AY8" i="28"/>
  <c r="AL9" i="28"/>
  <c r="AN9" i="28" s="1"/>
  <c r="AY9" i="28"/>
  <c r="AI10" i="28"/>
  <c r="AA11" i="28"/>
  <c r="AY11" i="28"/>
  <c r="AY12" i="28"/>
  <c r="AI13" i="28"/>
  <c r="AL13" i="28"/>
  <c r="AN13" i="28" s="1"/>
  <c r="S14" i="28"/>
  <c r="AQ14" i="28"/>
  <c r="AY14" i="28"/>
  <c r="AA16" i="28"/>
  <c r="AL16" i="28"/>
  <c r="BA16" i="28" s="1"/>
  <c r="R16" i="21" s="1"/>
  <c r="AQ20" i="28"/>
  <c r="AQ21" i="28"/>
  <c r="AD23" i="28"/>
  <c r="AF23" i="28" s="1"/>
  <c r="AH23" i="28" s="1"/>
  <c r="AI23" i="28"/>
  <c r="S24" i="28"/>
  <c r="N24" i="28"/>
  <c r="P26" i="28"/>
  <c r="R26" i="28" s="1"/>
  <c r="N28" i="28"/>
  <c r="S30" i="28"/>
  <c r="AY30" i="28"/>
  <c r="AA31" i="28"/>
  <c r="P16" i="29"/>
  <c r="R16" i="29" s="1"/>
  <c r="N25" i="29"/>
  <c r="P25" i="29" s="1"/>
  <c r="R25" i="29" s="1"/>
  <c r="S25" i="29"/>
  <c r="AY26" i="29"/>
  <c r="AY28" i="29"/>
  <c r="AI30" i="29"/>
  <c r="S31" i="29"/>
  <c r="AQ8" i="29"/>
  <c r="S9" i="29"/>
  <c r="AQ9" i="29"/>
  <c r="S10" i="29"/>
  <c r="AQ12" i="29"/>
  <c r="S13" i="29"/>
  <c r="AQ13" i="29"/>
  <c r="S14" i="29"/>
  <c r="AQ17" i="29"/>
  <c r="AA19" i="29"/>
  <c r="AY20" i="29"/>
  <c r="AY21" i="29"/>
  <c r="AI22" i="29"/>
  <c r="AI23" i="29"/>
  <c r="AQ23" i="29"/>
  <c r="AA25" i="29"/>
  <c r="S26" i="29"/>
  <c r="S28" i="29"/>
  <c r="AI28" i="29"/>
  <c r="AQ29" i="29"/>
  <c r="S30" i="29"/>
  <c r="AY30" i="29"/>
  <c r="AI22" i="28"/>
  <c r="AA23" i="28"/>
  <c r="AY24" i="28"/>
  <c r="S25" i="28"/>
  <c r="AI25" i="28"/>
  <c r="AV31" i="28"/>
  <c r="AX31" i="28" s="1"/>
  <c r="S8" i="29"/>
  <c r="AI9" i="29"/>
  <c r="AL9" i="29"/>
  <c r="AN9" i="29" s="1"/>
  <c r="AI10" i="29"/>
  <c r="AA11" i="29"/>
  <c r="AA12" i="29"/>
  <c r="AI12" i="29"/>
  <c r="AI13" i="29"/>
  <c r="AL13" i="29"/>
  <c r="AN13" i="29" s="1"/>
  <c r="AI14" i="29"/>
  <c r="AA15" i="29"/>
  <c r="AQ15" i="29"/>
  <c r="S16" i="29"/>
  <c r="AY16" i="29"/>
  <c r="AL17" i="29"/>
  <c r="AN17" i="29" s="1"/>
  <c r="AY17" i="29"/>
  <c r="AI18" i="29"/>
  <c r="V19" i="29"/>
  <c r="AI19" i="29"/>
  <c r="AQ19" i="29"/>
  <c r="S20" i="29"/>
  <c r="AT20" i="29"/>
  <c r="AA21" i="29"/>
  <c r="AD22" i="29"/>
  <c r="AF22" i="29" s="1"/>
  <c r="AQ22" i="29"/>
  <c r="AY22" i="29"/>
  <c r="AA24" i="29"/>
  <c r="AL29" i="29"/>
  <c r="AN29" i="29" s="1"/>
  <c r="AA31" i="29"/>
  <c r="AQ31" i="29"/>
  <c r="AF8" i="29"/>
  <c r="AV10" i="29"/>
  <c r="AX10" i="29" s="1"/>
  <c r="AV14" i="29"/>
  <c r="AX14" i="29" s="1"/>
  <c r="F32" i="29"/>
  <c r="H8" i="29"/>
  <c r="J8" i="29" s="1"/>
  <c r="K8" i="29" s="1"/>
  <c r="X9" i="29"/>
  <c r="X13" i="29"/>
  <c r="Z13" i="29" s="1"/>
  <c r="P10" i="29"/>
  <c r="R10" i="29" s="1"/>
  <c r="H11" i="29"/>
  <c r="J11" i="29" s="1"/>
  <c r="K11" i="29" s="1"/>
  <c r="P14" i="29"/>
  <c r="R14" i="29" s="1"/>
  <c r="BA15" i="29"/>
  <c r="U15" i="21" s="1"/>
  <c r="H15" i="29"/>
  <c r="J15" i="29" s="1"/>
  <c r="K15" i="29" s="1"/>
  <c r="H12" i="29"/>
  <c r="S15" i="29"/>
  <c r="AY15" i="29"/>
  <c r="AQ16" i="29"/>
  <c r="AL16" i="29"/>
  <c r="BA16" i="29" s="1"/>
  <c r="U16" i="21" s="1"/>
  <c r="AY19" i="29"/>
  <c r="AT19" i="29"/>
  <c r="AQ20" i="29"/>
  <c r="AL20" i="29"/>
  <c r="AY23" i="29"/>
  <c r="AT23" i="29"/>
  <c r="AQ24" i="29"/>
  <c r="AL24" i="29"/>
  <c r="AY25" i="29"/>
  <c r="AT25" i="29"/>
  <c r="AQ26" i="29"/>
  <c r="AL26" i="29"/>
  <c r="AV26" i="29"/>
  <c r="AX26" i="29" s="1"/>
  <c r="AF29" i="29"/>
  <c r="AH29" i="29" s="1"/>
  <c r="AL8" i="29"/>
  <c r="P9" i="29"/>
  <c r="R9" i="29" s="1"/>
  <c r="AD9" i="29"/>
  <c r="AV9" i="29"/>
  <c r="AX9" i="29" s="1"/>
  <c r="H10" i="29"/>
  <c r="J10" i="29" s="1"/>
  <c r="V10" i="29"/>
  <c r="AN10" i="29"/>
  <c r="AP10" i="29" s="1"/>
  <c r="N11" i="29"/>
  <c r="AF11" i="29"/>
  <c r="AH11" i="29" s="1"/>
  <c r="AT11" i="29"/>
  <c r="X12" i="29"/>
  <c r="Z12" i="29" s="1"/>
  <c r="AL12" i="29"/>
  <c r="P13" i="29"/>
  <c r="R13" i="29" s="1"/>
  <c r="AD13" i="29"/>
  <c r="AV13" i="29"/>
  <c r="AX13" i="29" s="1"/>
  <c r="H14" i="29"/>
  <c r="V14" i="29"/>
  <c r="AN14" i="29"/>
  <c r="AP14" i="29" s="1"/>
  <c r="H16" i="29"/>
  <c r="J16" i="29" s="1"/>
  <c r="H17" i="29"/>
  <c r="J17" i="29" s="1"/>
  <c r="P17" i="29"/>
  <c r="R17" i="29" s="1"/>
  <c r="H18" i="29"/>
  <c r="J18" i="29" s="1"/>
  <c r="H21" i="29"/>
  <c r="J21" i="29" s="1"/>
  <c r="P21" i="29"/>
  <c r="R21" i="29" s="1"/>
  <c r="H22" i="29"/>
  <c r="H25" i="29"/>
  <c r="H28" i="29"/>
  <c r="J28" i="29" s="1"/>
  <c r="S29" i="29"/>
  <c r="N29" i="29"/>
  <c r="X29" i="29"/>
  <c r="Z29" i="29" s="1"/>
  <c r="P8" i="29"/>
  <c r="AZ32" i="29"/>
  <c r="H9" i="29"/>
  <c r="J9" i="29" s="1"/>
  <c r="H13" i="29"/>
  <c r="P15" i="29"/>
  <c r="R15" i="29" s="1"/>
  <c r="AV15" i="29"/>
  <c r="AX15" i="29" s="1"/>
  <c r="AA16" i="29"/>
  <c r="AI17" i="29"/>
  <c r="AD17" i="29"/>
  <c r="AV17" i="29"/>
  <c r="AX17" i="29" s="1"/>
  <c r="R18" i="29"/>
  <c r="AA18" i="29"/>
  <c r="V18" i="29"/>
  <c r="AN18" i="29"/>
  <c r="AP18" i="29" s="1"/>
  <c r="Z21" i="29"/>
  <c r="AI21" i="29"/>
  <c r="AD21" i="29"/>
  <c r="AV21" i="29"/>
  <c r="AX21" i="29" s="1"/>
  <c r="AA22" i="29"/>
  <c r="V22" i="29"/>
  <c r="AN22" i="29"/>
  <c r="AP22" i="29" s="1"/>
  <c r="R24" i="29"/>
  <c r="Z25" i="29"/>
  <c r="AI25" i="29"/>
  <c r="AD25" i="29"/>
  <c r="H26" i="29"/>
  <c r="J26" i="29" s="1"/>
  <c r="P26" i="29"/>
  <c r="R26" i="29" s="1"/>
  <c r="X30" i="29"/>
  <c r="Z30" i="29" s="1"/>
  <c r="K72" i="29"/>
  <c r="BA70" i="29"/>
  <c r="U70" i="21" s="1"/>
  <c r="AH15" i="29"/>
  <c r="X16" i="29"/>
  <c r="Z16" i="29" s="1"/>
  <c r="S19" i="29"/>
  <c r="N19" i="29"/>
  <c r="AF19" i="29"/>
  <c r="AH19" i="29" s="1"/>
  <c r="H20" i="29"/>
  <c r="J20" i="29" s="1"/>
  <c r="K20" i="29" s="1"/>
  <c r="X20" i="29"/>
  <c r="Z20" i="29" s="1"/>
  <c r="S23" i="29"/>
  <c r="N23" i="29"/>
  <c r="AF23" i="29"/>
  <c r="AH23" i="29" s="1"/>
  <c r="H24" i="29"/>
  <c r="J24" i="29" s="1"/>
  <c r="X24" i="29"/>
  <c r="Z24" i="29" s="1"/>
  <c r="AA28" i="29"/>
  <c r="V28" i="29"/>
  <c r="AF28" i="29"/>
  <c r="AH28" i="29" s="1"/>
  <c r="H30" i="29"/>
  <c r="J30" i="29" s="1"/>
  <c r="P30" i="29"/>
  <c r="R30" i="29" s="1"/>
  <c r="H27" i="29"/>
  <c r="J27" i="29" s="1"/>
  <c r="K27" i="29" s="1"/>
  <c r="P27" i="29"/>
  <c r="R27" i="29" s="1"/>
  <c r="AI27" i="29"/>
  <c r="AD27" i="29"/>
  <c r="AV27" i="29"/>
  <c r="AX27" i="29" s="1"/>
  <c r="AY29" i="29"/>
  <c r="AT29" i="29"/>
  <c r="AQ30" i="29"/>
  <c r="AL30" i="29"/>
  <c r="AI50" i="29"/>
  <c r="BA49" i="29"/>
  <c r="U49" i="21" s="1"/>
  <c r="BA58" i="29"/>
  <c r="BA60" i="29"/>
  <c r="U60" i="21" s="1"/>
  <c r="S72" i="29"/>
  <c r="AY72" i="29"/>
  <c r="J23" i="29"/>
  <c r="K23" i="29" s="1"/>
  <c r="H31" i="29"/>
  <c r="J31" i="29" s="1"/>
  <c r="P31" i="29"/>
  <c r="R31" i="29" s="1"/>
  <c r="AL25" i="29"/>
  <c r="AI31" i="29"/>
  <c r="AD31" i="29"/>
  <c r="BA31" i="29" s="1"/>
  <c r="U31" i="21" s="1"/>
  <c r="AV31" i="29"/>
  <c r="AX31" i="29" s="1"/>
  <c r="S50" i="29"/>
  <c r="AY50" i="29"/>
  <c r="K50" i="29"/>
  <c r="BA66" i="29"/>
  <c r="U66" i="21" s="1"/>
  <c r="AD26" i="29"/>
  <c r="V27" i="29"/>
  <c r="N28" i="29"/>
  <c r="AT28" i="29"/>
  <c r="J29" i="29"/>
  <c r="K29" i="29" s="1"/>
  <c r="F32" i="28"/>
  <c r="H8" i="28"/>
  <c r="P8" i="28"/>
  <c r="X8" i="28"/>
  <c r="AQ8" i="28"/>
  <c r="AL8" i="28"/>
  <c r="BA8" i="28" s="1"/>
  <c r="R8" i="21" s="1"/>
  <c r="AV8" i="28"/>
  <c r="AF11" i="28"/>
  <c r="AH11" i="28" s="1"/>
  <c r="H9" i="28"/>
  <c r="J9" i="28" s="1"/>
  <c r="P9" i="28"/>
  <c r="R9" i="28" s="1"/>
  <c r="AP9" i="28"/>
  <c r="H10" i="28"/>
  <c r="J10" i="28" s="1"/>
  <c r="K10" i="28" s="1"/>
  <c r="X12" i="28"/>
  <c r="Z12" i="28" s="1"/>
  <c r="Z9" i="28"/>
  <c r="AI9" i="28"/>
  <c r="AD9" i="28"/>
  <c r="AV9" i="28"/>
  <c r="AX9" i="28" s="1"/>
  <c r="H12" i="28"/>
  <c r="J12" i="28" s="1"/>
  <c r="AP13" i="28"/>
  <c r="AA28" i="28"/>
  <c r="V28" i="28"/>
  <c r="V10" i="28"/>
  <c r="AN10" i="28"/>
  <c r="AP10" i="28" s="1"/>
  <c r="N11" i="28"/>
  <c r="AT11" i="28"/>
  <c r="AL12" i="28"/>
  <c r="P13" i="28"/>
  <c r="R13" i="28" s="1"/>
  <c r="AD13" i="28"/>
  <c r="AV13" i="28"/>
  <c r="AX13" i="28" s="1"/>
  <c r="H14" i="28"/>
  <c r="J14" i="28" s="1"/>
  <c r="V14" i="28"/>
  <c r="AN14" i="28"/>
  <c r="AP14" i="28" s="1"/>
  <c r="V15" i="28"/>
  <c r="AF15" i="28"/>
  <c r="AH15" i="28" s="1"/>
  <c r="AQ15" i="28"/>
  <c r="AV15" i="28"/>
  <c r="AX15" i="28" s="1"/>
  <c r="AA17" i="28"/>
  <c r="V17" i="28"/>
  <c r="BA17" i="28" s="1"/>
  <c r="R17" i="21" s="1"/>
  <c r="AI17" i="28"/>
  <c r="AH17" i="28"/>
  <c r="AF18" i="28"/>
  <c r="AH18" i="28" s="1"/>
  <c r="AN18" i="28"/>
  <c r="AP18" i="28" s="1"/>
  <c r="N19" i="28"/>
  <c r="AQ19" i="28"/>
  <c r="AL19" i="28"/>
  <c r="AY19" i="28"/>
  <c r="P20" i="28"/>
  <c r="R20" i="28" s="1"/>
  <c r="AV20" i="28"/>
  <c r="AX20" i="28" s="1"/>
  <c r="AA21" i="28"/>
  <c r="V21" i="28"/>
  <c r="AI21" i="28"/>
  <c r="AH21" i="28"/>
  <c r="S22" i="28"/>
  <c r="N22" i="28"/>
  <c r="AA22" i="28"/>
  <c r="AY22" i="28"/>
  <c r="AT22" i="28"/>
  <c r="S23" i="28"/>
  <c r="N23" i="28"/>
  <c r="H24" i="28"/>
  <c r="X24" i="28"/>
  <c r="Z24" i="28" s="1"/>
  <c r="AH14" i="28"/>
  <c r="AY18" i="28"/>
  <c r="AT18" i="28"/>
  <c r="AZ32" i="28"/>
  <c r="J11" i="28"/>
  <c r="K11" i="28" s="1"/>
  <c r="X11" i="28"/>
  <c r="Z11" i="28" s="1"/>
  <c r="P12" i="28"/>
  <c r="R12" i="28" s="1"/>
  <c r="AV12" i="28"/>
  <c r="AX12" i="28" s="1"/>
  <c r="H13" i="28"/>
  <c r="J16" i="28"/>
  <c r="K16" i="28" s="1"/>
  <c r="H17" i="28"/>
  <c r="J17" i="28" s="1"/>
  <c r="K17" i="28" s="1"/>
  <c r="J18" i="28"/>
  <c r="K18" i="28" s="1"/>
  <c r="H19" i="28"/>
  <c r="J19" i="28" s="1"/>
  <c r="X19" i="28"/>
  <c r="Z19" i="28" s="1"/>
  <c r="Z20" i="28"/>
  <c r="H22" i="28"/>
  <c r="AN22" i="28"/>
  <c r="AP22" i="28" s="1"/>
  <c r="AP23" i="28"/>
  <c r="AY23" i="28"/>
  <c r="AT23" i="28"/>
  <c r="AQ24" i="28"/>
  <c r="AL24" i="28"/>
  <c r="AI27" i="28"/>
  <c r="AD27" i="28"/>
  <c r="AN27" i="28"/>
  <c r="AP27" i="28" s="1"/>
  <c r="AH16" i="28"/>
  <c r="H20" i="28"/>
  <c r="J20" i="28" s="1"/>
  <c r="R16" i="28"/>
  <c r="AX16" i="28"/>
  <c r="AN17" i="28"/>
  <c r="AP17" i="28" s="1"/>
  <c r="S18" i="28"/>
  <c r="N18" i="28"/>
  <c r="AI20" i="28"/>
  <c r="AD20" i="28"/>
  <c r="BA20" i="28" s="1"/>
  <c r="R20" i="21" s="1"/>
  <c r="AP20" i="28"/>
  <c r="H21" i="28"/>
  <c r="J21" i="28" s="1"/>
  <c r="AN21" i="28"/>
  <c r="AP21" i="28" s="1"/>
  <c r="AF22" i="28"/>
  <c r="AH22" i="28" s="1"/>
  <c r="H25" i="28"/>
  <c r="J25" i="28" s="1"/>
  <c r="K25" i="28" s="1"/>
  <c r="P25" i="28"/>
  <c r="R25" i="28" s="1"/>
  <c r="AN28" i="28"/>
  <c r="AP28" i="28" s="1"/>
  <c r="AA25" i="28"/>
  <c r="H26" i="28"/>
  <c r="J26" i="28" s="1"/>
  <c r="AX26" i="28"/>
  <c r="S29" i="28"/>
  <c r="N29" i="28"/>
  <c r="AF29" i="28"/>
  <c r="AH29" i="28" s="1"/>
  <c r="H30" i="28"/>
  <c r="AQ30" i="28"/>
  <c r="AL30" i="28"/>
  <c r="BA44" i="28"/>
  <c r="AQ26" i="28"/>
  <c r="AL26" i="28"/>
  <c r="AP29" i="28"/>
  <c r="AY29" i="28"/>
  <c r="AT29" i="28"/>
  <c r="H31" i="28"/>
  <c r="J31" i="28" s="1"/>
  <c r="BA60" i="28"/>
  <c r="R60" i="21" s="1"/>
  <c r="AF25" i="28"/>
  <c r="AH25" i="28" s="1"/>
  <c r="H27" i="28"/>
  <c r="J27" i="28" s="1"/>
  <c r="P27" i="28"/>
  <c r="R27" i="28" s="1"/>
  <c r="H28" i="28"/>
  <c r="AI31" i="28"/>
  <c r="AD31" i="28"/>
  <c r="AY31" i="28"/>
  <c r="AI62" i="28"/>
  <c r="BA61" i="28"/>
  <c r="R61" i="21" s="1"/>
  <c r="K72" i="28"/>
  <c r="BA70" i="28"/>
  <c r="R70" i="21" s="1"/>
  <c r="R72" i="21" s="1"/>
  <c r="P31" i="28"/>
  <c r="R31" i="28" s="1"/>
  <c r="AD30" i="28"/>
  <c r="V31" i="28"/>
  <c r="AF15" i="27"/>
  <c r="AH15" i="27" s="1"/>
  <c r="X8" i="27"/>
  <c r="Z8" i="27" s="1"/>
  <c r="P13" i="27"/>
  <c r="R13" i="27" s="1"/>
  <c r="AN14" i="27"/>
  <c r="AP14" i="27" s="1"/>
  <c r="X16" i="27"/>
  <c r="Z16" i="27" s="1"/>
  <c r="H10" i="27"/>
  <c r="H12" i="27"/>
  <c r="F32" i="27"/>
  <c r="H8" i="27"/>
  <c r="J8" i="27" s="1"/>
  <c r="AV9" i="27"/>
  <c r="AX9" i="27" s="1"/>
  <c r="AF11" i="27"/>
  <c r="AH11" i="27" s="1"/>
  <c r="H14" i="27"/>
  <c r="J14" i="27" s="1"/>
  <c r="K14" i="27" s="1"/>
  <c r="H16" i="27"/>
  <c r="AV13" i="27"/>
  <c r="AX13" i="27" s="1"/>
  <c r="P9" i="27"/>
  <c r="R9" i="27" s="1"/>
  <c r="AN10" i="27"/>
  <c r="AP10" i="27" s="1"/>
  <c r="X12" i="27"/>
  <c r="Z12" i="27" s="1"/>
  <c r="H17" i="27"/>
  <c r="J17" i="27" s="1"/>
  <c r="K17" i="27" s="1"/>
  <c r="AP9" i="27"/>
  <c r="AH14" i="27"/>
  <c r="Z15" i="27"/>
  <c r="R16" i="27"/>
  <c r="BA18" i="27"/>
  <c r="O18" i="21" s="1"/>
  <c r="H18" i="27"/>
  <c r="AA18" i="27"/>
  <c r="AA19" i="27"/>
  <c r="V19" i="27"/>
  <c r="S20" i="27"/>
  <c r="N20" i="27"/>
  <c r="AY20" i="27"/>
  <c r="AT20" i="27"/>
  <c r="S25" i="27"/>
  <c r="N25" i="27"/>
  <c r="AF25" i="27"/>
  <c r="AH25" i="27" s="1"/>
  <c r="AI27" i="27"/>
  <c r="AD27" i="27"/>
  <c r="BA27" i="27" s="1"/>
  <c r="O27" i="21" s="1"/>
  <c r="AN27" i="27"/>
  <c r="AP27" i="27" s="1"/>
  <c r="AN28" i="27"/>
  <c r="AP28" i="27" s="1"/>
  <c r="AL8" i="27"/>
  <c r="AD9" i="27"/>
  <c r="V10" i="27"/>
  <c r="N11" i="27"/>
  <c r="AT11" i="27"/>
  <c r="AL12" i="27"/>
  <c r="AD13" i="27"/>
  <c r="V14" i="27"/>
  <c r="N15" i="27"/>
  <c r="AT15" i="27"/>
  <c r="AL16" i="27"/>
  <c r="N17" i="27"/>
  <c r="X17" i="27"/>
  <c r="Z17" i="27" s="1"/>
  <c r="AH17" i="27"/>
  <c r="AI17" i="27"/>
  <c r="AT17" i="27"/>
  <c r="AD19" i="27"/>
  <c r="AP19" i="27"/>
  <c r="AV19" i="27"/>
  <c r="AX19" i="27" s="1"/>
  <c r="V20" i="27"/>
  <c r="AN20" i="27"/>
  <c r="AP20" i="27" s="1"/>
  <c r="N21" i="27"/>
  <c r="H22" i="27"/>
  <c r="X22" i="27"/>
  <c r="Z22" i="27" s="1"/>
  <c r="AQ22" i="27"/>
  <c r="AL22" i="27"/>
  <c r="AP23" i="27"/>
  <c r="H24" i="27"/>
  <c r="J24" i="27" s="1"/>
  <c r="AA24" i="27"/>
  <c r="V24" i="27"/>
  <c r="AN24" i="27"/>
  <c r="AP24" i="27" s="1"/>
  <c r="AA28" i="27"/>
  <c r="V28" i="27"/>
  <c r="AF28" i="27"/>
  <c r="AH28" i="27" s="1"/>
  <c r="P8" i="27"/>
  <c r="AH8" i="27"/>
  <c r="AV8" i="27"/>
  <c r="AZ32" i="27"/>
  <c r="H9" i="27"/>
  <c r="J11" i="27"/>
  <c r="K11" i="27" s="1"/>
  <c r="H13" i="27"/>
  <c r="J13" i="27" s="1"/>
  <c r="X18" i="27"/>
  <c r="Z18" i="27" s="1"/>
  <c r="H21" i="27"/>
  <c r="AY21" i="27"/>
  <c r="AT21" i="27"/>
  <c r="H23" i="27"/>
  <c r="J23" i="27" s="1"/>
  <c r="K23" i="27" s="1"/>
  <c r="P23" i="27"/>
  <c r="R23" i="27" s="1"/>
  <c r="AI23" i="27"/>
  <c r="AD23" i="27"/>
  <c r="AV23" i="27"/>
  <c r="AX23" i="27" s="1"/>
  <c r="H25" i="27"/>
  <c r="J25" i="27" s="1"/>
  <c r="AL26" i="27"/>
  <c r="BA26" i="27" s="1"/>
  <c r="O26" i="21" s="1"/>
  <c r="AQ26" i="27"/>
  <c r="AL17" i="27"/>
  <c r="S19" i="27"/>
  <c r="H26" i="27"/>
  <c r="J26" i="27" s="1"/>
  <c r="AV27" i="27"/>
  <c r="AX27" i="27" s="1"/>
  <c r="S29" i="27"/>
  <c r="N29" i="27"/>
  <c r="AF29" i="27"/>
  <c r="AH29" i="27" s="1"/>
  <c r="H30" i="27"/>
  <c r="J30" i="27" s="1"/>
  <c r="X30" i="27"/>
  <c r="Z30" i="27" s="1"/>
  <c r="K72" i="27"/>
  <c r="BA70" i="27"/>
  <c r="O70" i="21" s="1"/>
  <c r="AL21" i="27"/>
  <c r="AD22" i="27"/>
  <c r="V23" i="27"/>
  <c r="N24" i="27"/>
  <c r="AT24" i="27"/>
  <c r="AL25" i="27"/>
  <c r="X26" i="27"/>
  <c r="Z26" i="27" s="1"/>
  <c r="AY29" i="27"/>
  <c r="AT29" i="27"/>
  <c r="AQ30" i="27"/>
  <c r="AL30" i="27"/>
  <c r="AI50" i="27"/>
  <c r="BA49" i="27"/>
  <c r="O49" i="21" s="1"/>
  <c r="BA60" i="27"/>
  <c r="O60" i="21" s="1"/>
  <c r="H27" i="27"/>
  <c r="J27" i="27" s="1"/>
  <c r="P27" i="27"/>
  <c r="R27" i="27" s="1"/>
  <c r="H28" i="27"/>
  <c r="H31" i="27"/>
  <c r="J31" i="27" s="1"/>
  <c r="P31" i="27"/>
  <c r="R31" i="27" s="1"/>
  <c r="AI62" i="27"/>
  <c r="BA61" i="27"/>
  <c r="O61" i="21" s="1"/>
  <c r="BA71" i="27"/>
  <c r="O71" i="21" s="1"/>
  <c r="R30" i="27"/>
  <c r="AI31" i="27"/>
  <c r="AD31" i="27"/>
  <c r="AV31" i="27"/>
  <c r="AX31" i="27" s="1"/>
  <c r="S50" i="27"/>
  <c r="AY50" i="27"/>
  <c r="K50" i="27"/>
  <c r="BA66" i="27"/>
  <c r="O66" i="21" s="1"/>
  <c r="AY71" i="26"/>
  <c r="AQ71" i="26"/>
  <c r="AI71" i="26"/>
  <c r="AA71" i="26"/>
  <c r="S71" i="26"/>
  <c r="K71" i="26"/>
  <c r="B71" i="26"/>
  <c r="AY70" i="26"/>
  <c r="AQ70" i="26"/>
  <c r="AI70" i="26"/>
  <c r="AA70" i="26"/>
  <c r="S70" i="26"/>
  <c r="K70" i="26"/>
  <c r="B70" i="26"/>
  <c r="AY66" i="26"/>
  <c r="AQ66" i="26"/>
  <c r="AI66" i="26"/>
  <c r="AA66" i="26"/>
  <c r="S66" i="26"/>
  <c r="K66" i="26"/>
  <c r="B66" i="26"/>
  <c r="AY61" i="26"/>
  <c r="AQ61" i="26"/>
  <c r="AI61" i="26"/>
  <c r="AA61" i="26"/>
  <c r="S61" i="26"/>
  <c r="K61" i="26"/>
  <c r="B61" i="26"/>
  <c r="AY60" i="26"/>
  <c r="AQ60" i="26"/>
  <c r="AI60" i="26"/>
  <c r="AA60" i="26"/>
  <c r="S60" i="26"/>
  <c r="K60" i="26"/>
  <c r="B60" i="26"/>
  <c r="AY58" i="26"/>
  <c r="AQ58" i="26"/>
  <c r="AI58" i="26"/>
  <c r="AA58" i="26"/>
  <c r="S58" i="26"/>
  <c r="K58" i="26"/>
  <c r="BA57" i="26"/>
  <c r="L57" i="21" s="1"/>
  <c r="B57" i="26"/>
  <c r="BA54" i="26"/>
  <c r="L54" i="21" s="1"/>
  <c r="B54" i="26"/>
  <c r="BA53" i="26"/>
  <c r="L53" i="21" s="1"/>
  <c r="B53" i="26"/>
  <c r="BA52" i="26"/>
  <c r="L52" i="21" s="1"/>
  <c r="B52" i="26"/>
  <c r="AY49" i="26"/>
  <c r="AQ49" i="26"/>
  <c r="AI49" i="26"/>
  <c r="AA49" i="26"/>
  <c r="S49" i="26"/>
  <c r="K49" i="26"/>
  <c r="B49" i="26"/>
  <c r="AY48" i="26"/>
  <c r="AQ48" i="26"/>
  <c r="AI48" i="26"/>
  <c r="AA48" i="26"/>
  <c r="S48" i="26"/>
  <c r="K48" i="26"/>
  <c r="B48" i="26"/>
  <c r="AY47" i="26"/>
  <c r="AQ47" i="26"/>
  <c r="AI47" i="26"/>
  <c r="AA47" i="26"/>
  <c r="S47" i="26"/>
  <c r="K47" i="26"/>
  <c r="B47" i="26"/>
  <c r="AY46" i="26"/>
  <c r="AQ46" i="26"/>
  <c r="AI46" i="26"/>
  <c r="AA46" i="26"/>
  <c r="S46" i="26"/>
  <c r="K46" i="26"/>
  <c r="B46" i="26"/>
  <c r="AY44" i="26"/>
  <c r="AQ44" i="26"/>
  <c r="AI44" i="26"/>
  <c r="AA44" i="26"/>
  <c r="S44" i="26"/>
  <c r="K44" i="26"/>
  <c r="BA43" i="26"/>
  <c r="L43" i="21" s="1"/>
  <c r="B43" i="26"/>
  <c r="BA42" i="26"/>
  <c r="L42" i="21" s="1"/>
  <c r="B42" i="26"/>
  <c r="BA41" i="26"/>
  <c r="L41" i="21" s="1"/>
  <c r="B41" i="26"/>
  <c r="BA40" i="26"/>
  <c r="L40" i="21" s="1"/>
  <c r="B40" i="26"/>
  <c r="B37" i="26"/>
  <c r="B34" i="26"/>
  <c r="AR32" i="26"/>
  <c r="AJ32" i="26"/>
  <c r="AB32" i="26"/>
  <c r="T32" i="26"/>
  <c r="L32" i="26"/>
  <c r="D32" i="26"/>
  <c r="AZ31" i="26"/>
  <c r="J31" i="21" s="1"/>
  <c r="AW31" i="26"/>
  <c r="AU31" i="26"/>
  <c r="AS31" i="26"/>
  <c r="AT31" i="26" s="1"/>
  <c r="AO31" i="26"/>
  <c r="AM31" i="26"/>
  <c r="AK31" i="26"/>
  <c r="AL31" i="26" s="1"/>
  <c r="AG31" i="26"/>
  <c r="AE31" i="26"/>
  <c r="AC31" i="26"/>
  <c r="Y31" i="26"/>
  <c r="W31" i="26"/>
  <c r="U31" i="26"/>
  <c r="O31" i="26"/>
  <c r="M31" i="26"/>
  <c r="N31" i="26" s="1"/>
  <c r="I31" i="26"/>
  <c r="G31" i="26"/>
  <c r="E31" i="26"/>
  <c r="F31" i="26" s="1"/>
  <c r="C31" i="26"/>
  <c r="B31" i="26"/>
  <c r="AZ30" i="26"/>
  <c r="J30" i="21" s="1"/>
  <c r="AW30" i="26"/>
  <c r="AU30" i="26"/>
  <c r="AS30" i="26"/>
  <c r="AT30" i="26" s="1"/>
  <c r="AO30" i="26"/>
  <c r="AM30" i="26"/>
  <c r="AK30" i="26"/>
  <c r="AG30" i="26"/>
  <c r="AE30" i="26"/>
  <c r="AC30" i="26"/>
  <c r="Y30" i="26"/>
  <c r="W30" i="26"/>
  <c r="U30" i="26"/>
  <c r="O30" i="26"/>
  <c r="M30" i="26"/>
  <c r="N30" i="26" s="1"/>
  <c r="I30" i="26"/>
  <c r="G30" i="26"/>
  <c r="E30" i="26"/>
  <c r="F30" i="26" s="1"/>
  <c r="C30" i="26"/>
  <c r="B30" i="26"/>
  <c r="AZ29" i="26"/>
  <c r="J29" i="21" s="1"/>
  <c r="AW29" i="26"/>
  <c r="AU29" i="26"/>
  <c r="AS29" i="26"/>
  <c r="AO29" i="26"/>
  <c r="AM29" i="26"/>
  <c r="AK29" i="26"/>
  <c r="AG29" i="26"/>
  <c r="AE29" i="26"/>
  <c r="AC29" i="26"/>
  <c r="AD29" i="26" s="1"/>
  <c r="Y29" i="26"/>
  <c r="W29" i="26"/>
  <c r="U29" i="26"/>
  <c r="V29" i="26" s="1"/>
  <c r="O29" i="26"/>
  <c r="M29" i="26"/>
  <c r="I29" i="26"/>
  <c r="G29" i="26"/>
  <c r="E29" i="26"/>
  <c r="F29" i="26" s="1"/>
  <c r="C29" i="26"/>
  <c r="B29" i="26"/>
  <c r="AZ28" i="26"/>
  <c r="J28" i="21" s="1"/>
  <c r="AW28" i="26"/>
  <c r="AU28" i="26"/>
  <c r="AS28" i="26"/>
  <c r="AO28" i="26"/>
  <c r="AM28" i="26"/>
  <c r="AK28" i="26"/>
  <c r="AL28" i="26" s="1"/>
  <c r="AG28" i="26"/>
  <c r="AE28" i="26"/>
  <c r="AC28" i="26"/>
  <c r="Y28" i="26"/>
  <c r="W28" i="26"/>
  <c r="U28" i="26"/>
  <c r="O28" i="26"/>
  <c r="M28" i="26"/>
  <c r="I28" i="26"/>
  <c r="G28" i="26"/>
  <c r="E28" i="26"/>
  <c r="F28" i="26" s="1"/>
  <c r="C28" i="26"/>
  <c r="B28" i="26"/>
  <c r="AZ27" i="26"/>
  <c r="J27" i="21" s="1"/>
  <c r="AW27" i="26"/>
  <c r="AU27" i="26"/>
  <c r="AS27" i="26"/>
  <c r="AT27" i="26" s="1"/>
  <c r="AO27" i="26"/>
  <c r="AM27" i="26"/>
  <c r="AK27" i="26"/>
  <c r="AL27" i="26" s="1"/>
  <c r="AG27" i="26"/>
  <c r="AE27" i="26"/>
  <c r="AC27" i="26"/>
  <c r="Y27" i="26"/>
  <c r="W27" i="26"/>
  <c r="U27" i="26"/>
  <c r="O27" i="26"/>
  <c r="M27" i="26"/>
  <c r="N27" i="26" s="1"/>
  <c r="I27" i="26"/>
  <c r="G27" i="26"/>
  <c r="E27" i="26"/>
  <c r="F27" i="26" s="1"/>
  <c r="C27" i="26"/>
  <c r="B27" i="26"/>
  <c r="AZ26" i="26"/>
  <c r="J26" i="21" s="1"/>
  <c r="AW26" i="26"/>
  <c r="AU26" i="26"/>
  <c r="AS26" i="26"/>
  <c r="AO26" i="26"/>
  <c r="AM26" i="26"/>
  <c r="AK26" i="26"/>
  <c r="AL26" i="26" s="1"/>
  <c r="AG26" i="26"/>
  <c r="AE26" i="26"/>
  <c r="AC26" i="26"/>
  <c r="Y26" i="26"/>
  <c r="W26" i="26"/>
  <c r="U26" i="26"/>
  <c r="O26" i="26"/>
  <c r="M26" i="26"/>
  <c r="N26" i="26" s="1"/>
  <c r="I26" i="26"/>
  <c r="G26" i="26"/>
  <c r="E26" i="26"/>
  <c r="F26" i="26" s="1"/>
  <c r="C26" i="26"/>
  <c r="B26" i="26"/>
  <c r="AZ25" i="26"/>
  <c r="J25" i="21" s="1"/>
  <c r="AW25" i="26"/>
  <c r="AU25" i="26"/>
  <c r="AS25" i="26"/>
  <c r="AO25" i="26"/>
  <c r="AM25" i="26"/>
  <c r="AK25" i="26"/>
  <c r="AG25" i="26"/>
  <c r="AE25" i="26"/>
  <c r="AC25" i="26"/>
  <c r="Y25" i="26"/>
  <c r="W25" i="26"/>
  <c r="U25" i="26"/>
  <c r="V25" i="26" s="1"/>
  <c r="O25" i="26"/>
  <c r="M25" i="26"/>
  <c r="I25" i="26"/>
  <c r="G25" i="26"/>
  <c r="E25" i="26"/>
  <c r="F25" i="26" s="1"/>
  <c r="C25" i="26"/>
  <c r="B25" i="26"/>
  <c r="AZ24" i="26"/>
  <c r="J24" i="21" s="1"/>
  <c r="AW24" i="26"/>
  <c r="AU24" i="26"/>
  <c r="AS24" i="26"/>
  <c r="AO24" i="26"/>
  <c r="AM24" i="26"/>
  <c r="AK24" i="26"/>
  <c r="AL24" i="26" s="1"/>
  <c r="AG24" i="26"/>
  <c r="AE24" i="26"/>
  <c r="AC24" i="26"/>
  <c r="AD24" i="26" s="1"/>
  <c r="Y24" i="26"/>
  <c r="W24" i="26"/>
  <c r="U24" i="26"/>
  <c r="O24" i="26"/>
  <c r="M24" i="26"/>
  <c r="I24" i="26"/>
  <c r="G24" i="26"/>
  <c r="E24" i="26"/>
  <c r="F24" i="26" s="1"/>
  <c r="C24" i="26"/>
  <c r="B24" i="26"/>
  <c r="AZ23" i="26"/>
  <c r="J23" i="21" s="1"/>
  <c r="AW23" i="26"/>
  <c r="AU23" i="26"/>
  <c r="AS23" i="26"/>
  <c r="AT23" i="26" s="1"/>
  <c r="AO23" i="26"/>
  <c r="AM23" i="26"/>
  <c r="AK23" i="26"/>
  <c r="AL23" i="26" s="1"/>
  <c r="AG23" i="26"/>
  <c r="AE23" i="26"/>
  <c r="AC23" i="26"/>
  <c r="Y23" i="26"/>
  <c r="W23" i="26"/>
  <c r="U23" i="26"/>
  <c r="O23" i="26"/>
  <c r="M23" i="26"/>
  <c r="N23" i="26" s="1"/>
  <c r="I23" i="26"/>
  <c r="G23" i="26"/>
  <c r="E23" i="26"/>
  <c r="F23" i="26" s="1"/>
  <c r="C23" i="26"/>
  <c r="B23" i="26"/>
  <c r="AZ22" i="26"/>
  <c r="J22" i="21" s="1"/>
  <c r="AW22" i="26"/>
  <c r="AU22" i="26"/>
  <c r="AS22" i="26"/>
  <c r="AT22" i="26" s="1"/>
  <c r="AO22" i="26"/>
  <c r="AM22" i="26"/>
  <c r="AK22" i="26"/>
  <c r="AG22" i="26"/>
  <c r="AE22" i="26"/>
  <c r="AC22" i="26"/>
  <c r="Y22" i="26"/>
  <c r="W22" i="26"/>
  <c r="U22" i="26"/>
  <c r="V22" i="26" s="1"/>
  <c r="O22" i="26"/>
  <c r="M22" i="26"/>
  <c r="N22" i="26" s="1"/>
  <c r="I22" i="26"/>
  <c r="G22" i="26"/>
  <c r="E22" i="26"/>
  <c r="F22" i="26" s="1"/>
  <c r="C22" i="26"/>
  <c r="B22" i="26"/>
  <c r="AZ21" i="26"/>
  <c r="J21" i="21" s="1"/>
  <c r="AW21" i="26"/>
  <c r="AU21" i="26"/>
  <c r="AS21" i="26"/>
  <c r="AO21" i="26"/>
  <c r="AM21" i="26"/>
  <c r="AK21" i="26"/>
  <c r="AG21" i="26"/>
  <c r="AE21" i="26"/>
  <c r="AC21" i="26"/>
  <c r="AD21" i="26" s="1"/>
  <c r="Y21" i="26"/>
  <c r="W21" i="26"/>
  <c r="U21" i="26"/>
  <c r="V21" i="26" s="1"/>
  <c r="O21" i="26"/>
  <c r="M21" i="26"/>
  <c r="I21" i="26"/>
  <c r="G21" i="26"/>
  <c r="E21" i="26"/>
  <c r="F21" i="26" s="1"/>
  <c r="C21" i="26"/>
  <c r="B21" i="26"/>
  <c r="AZ20" i="26"/>
  <c r="J20" i="21" s="1"/>
  <c r="AW20" i="26"/>
  <c r="AU20" i="26"/>
  <c r="AS20" i="26"/>
  <c r="AO20" i="26"/>
  <c r="AM20" i="26"/>
  <c r="AK20" i="26"/>
  <c r="AL20" i="26" s="1"/>
  <c r="AG20" i="26"/>
  <c r="AE20" i="26"/>
  <c r="AC20" i="26"/>
  <c r="AD20" i="26" s="1"/>
  <c r="Y20" i="26"/>
  <c r="W20" i="26"/>
  <c r="U20" i="26"/>
  <c r="O20" i="26"/>
  <c r="M20" i="26"/>
  <c r="I20" i="26"/>
  <c r="G20" i="26"/>
  <c r="E20" i="26"/>
  <c r="F20" i="26" s="1"/>
  <c r="C20" i="26"/>
  <c r="B20" i="26"/>
  <c r="AZ19" i="26"/>
  <c r="J19" i="21" s="1"/>
  <c r="AW19" i="26"/>
  <c r="AU19" i="26"/>
  <c r="AS19" i="26"/>
  <c r="AT19" i="26" s="1"/>
  <c r="AO19" i="26"/>
  <c r="AM19" i="26"/>
  <c r="AK19" i="26"/>
  <c r="AL19" i="26" s="1"/>
  <c r="AG19" i="26"/>
  <c r="AE19" i="26"/>
  <c r="AC19" i="26"/>
  <c r="Y19" i="26"/>
  <c r="W19" i="26"/>
  <c r="U19" i="26"/>
  <c r="O19" i="26"/>
  <c r="M19" i="26"/>
  <c r="N19" i="26" s="1"/>
  <c r="I19" i="26"/>
  <c r="G19" i="26"/>
  <c r="E19" i="26"/>
  <c r="F19" i="26" s="1"/>
  <c r="C19" i="26"/>
  <c r="B19" i="26"/>
  <c r="AZ18" i="26"/>
  <c r="J18" i="21" s="1"/>
  <c r="AW18" i="26"/>
  <c r="AU18" i="26"/>
  <c r="AS18" i="26"/>
  <c r="AT18" i="26" s="1"/>
  <c r="AO18" i="26"/>
  <c r="AM18" i="26"/>
  <c r="AK18" i="26"/>
  <c r="AG18" i="26"/>
  <c r="AE18" i="26"/>
  <c r="AC18" i="26"/>
  <c r="Y18" i="26"/>
  <c r="W18" i="26"/>
  <c r="U18" i="26"/>
  <c r="V18" i="26" s="1"/>
  <c r="O18" i="26"/>
  <c r="M18" i="26"/>
  <c r="N18" i="26" s="1"/>
  <c r="I18" i="26"/>
  <c r="G18" i="26"/>
  <c r="E18" i="26"/>
  <c r="F18" i="26" s="1"/>
  <c r="C18" i="26"/>
  <c r="B18" i="26"/>
  <c r="AZ17" i="26"/>
  <c r="J17" i="21" s="1"/>
  <c r="AW17" i="26"/>
  <c r="AU17" i="26"/>
  <c r="AS17" i="26"/>
  <c r="AO17" i="26"/>
  <c r="AM17" i="26"/>
  <c r="AK17" i="26"/>
  <c r="AL17" i="26" s="1"/>
  <c r="AG17" i="26"/>
  <c r="AE17" i="26"/>
  <c r="AC17" i="26"/>
  <c r="Y17" i="26"/>
  <c r="W17" i="26"/>
  <c r="U17" i="26"/>
  <c r="O17" i="26"/>
  <c r="M17" i="26"/>
  <c r="N17" i="26" s="1"/>
  <c r="I17" i="26"/>
  <c r="G17" i="26"/>
  <c r="E17" i="26"/>
  <c r="F17" i="26" s="1"/>
  <c r="C17" i="26"/>
  <c r="B17" i="26"/>
  <c r="AZ16" i="26"/>
  <c r="J16" i="21" s="1"/>
  <c r="AW16" i="26"/>
  <c r="AU16" i="26"/>
  <c r="AS16" i="26"/>
  <c r="AT16" i="26" s="1"/>
  <c r="AO16" i="26"/>
  <c r="AM16" i="26"/>
  <c r="AK16" i="26"/>
  <c r="AG16" i="26"/>
  <c r="AE16" i="26"/>
  <c r="AC16" i="26"/>
  <c r="Y16" i="26"/>
  <c r="W16" i="26"/>
  <c r="U16" i="26"/>
  <c r="V16" i="26" s="1"/>
  <c r="O16" i="26"/>
  <c r="M16" i="26"/>
  <c r="N16" i="26" s="1"/>
  <c r="I16" i="26"/>
  <c r="G16" i="26"/>
  <c r="E16" i="26"/>
  <c r="F16" i="26" s="1"/>
  <c r="C16" i="26"/>
  <c r="B16" i="26"/>
  <c r="AZ15" i="26"/>
  <c r="J15" i="21" s="1"/>
  <c r="AW15" i="26"/>
  <c r="AU15" i="26"/>
  <c r="AS15" i="26"/>
  <c r="AO15" i="26"/>
  <c r="AM15" i="26"/>
  <c r="AK15" i="26"/>
  <c r="AG15" i="26"/>
  <c r="AE15" i="26"/>
  <c r="AC15" i="26"/>
  <c r="AD15" i="26" s="1"/>
  <c r="Y15" i="26"/>
  <c r="W15" i="26"/>
  <c r="U15" i="26"/>
  <c r="V15" i="26" s="1"/>
  <c r="O15" i="26"/>
  <c r="M15" i="26"/>
  <c r="I15" i="26"/>
  <c r="G15" i="26"/>
  <c r="E15" i="26"/>
  <c r="F15" i="26" s="1"/>
  <c r="C15" i="26"/>
  <c r="B15" i="26"/>
  <c r="AZ14" i="26"/>
  <c r="J14" i="21" s="1"/>
  <c r="AW14" i="26"/>
  <c r="AU14" i="26"/>
  <c r="AS14" i="26"/>
  <c r="AO14" i="26"/>
  <c r="AM14" i="26"/>
  <c r="AK14" i="26"/>
  <c r="AL14" i="26" s="1"/>
  <c r="AG14" i="26"/>
  <c r="AE14" i="26"/>
  <c r="AC14" i="26"/>
  <c r="AD14" i="26" s="1"/>
  <c r="Y14" i="26"/>
  <c r="W14" i="26"/>
  <c r="U14" i="26"/>
  <c r="O14" i="26"/>
  <c r="M14" i="26"/>
  <c r="I14" i="26"/>
  <c r="G14" i="26"/>
  <c r="E14" i="26"/>
  <c r="F14" i="26" s="1"/>
  <c r="C14" i="26"/>
  <c r="B14" i="26"/>
  <c r="AZ13" i="26"/>
  <c r="J13" i="21" s="1"/>
  <c r="AW13" i="26"/>
  <c r="AU13" i="26"/>
  <c r="AS13" i="26"/>
  <c r="AT13" i="26" s="1"/>
  <c r="AO13" i="26"/>
  <c r="AM13" i="26"/>
  <c r="AK13" i="26"/>
  <c r="AL13" i="26" s="1"/>
  <c r="AG13" i="26"/>
  <c r="AE13" i="26"/>
  <c r="AC13" i="26"/>
  <c r="Y13" i="26"/>
  <c r="W13" i="26"/>
  <c r="U13" i="26"/>
  <c r="O13" i="26"/>
  <c r="M13" i="26"/>
  <c r="N13" i="26" s="1"/>
  <c r="I13" i="26"/>
  <c r="G13" i="26"/>
  <c r="E13" i="26"/>
  <c r="F13" i="26" s="1"/>
  <c r="C13" i="26"/>
  <c r="B13" i="26"/>
  <c r="AZ12" i="26"/>
  <c r="J12" i="21" s="1"/>
  <c r="AW12" i="26"/>
  <c r="AU12" i="26"/>
  <c r="AS12" i="26"/>
  <c r="AT12" i="26" s="1"/>
  <c r="AO12" i="26"/>
  <c r="AM12" i="26"/>
  <c r="AK12" i="26"/>
  <c r="AG12" i="26"/>
  <c r="AE12" i="26"/>
  <c r="AC12" i="26"/>
  <c r="Y12" i="26"/>
  <c r="W12" i="26"/>
  <c r="U12" i="26"/>
  <c r="V12" i="26" s="1"/>
  <c r="O12" i="26"/>
  <c r="M12" i="26"/>
  <c r="N12" i="26" s="1"/>
  <c r="I12" i="26"/>
  <c r="G12" i="26"/>
  <c r="E12" i="26"/>
  <c r="F12" i="26" s="1"/>
  <c r="C12" i="26"/>
  <c r="B12" i="26"/>
  <c r="AZ11" i="26"/>
  <c r="J11" i="21" s="1"/>
  <c r="AW11" i="26"/>
  <c r="AU11" i="26"/>
  <c r="AS11" i="26"/>
  <c r="AO11" i="26"/>
  <c r="AM11" i="26"/>
  <c r="AK11" i="26"/>
  <c r="AG11" i="26"/>
  <c r="AE11" i="26"/>
  <c r="AC11" i="26"/>
  <c r="AD11" i="26" s="1"/>
  <c r="Y11" i="26"/>
  <c r="W11" i="26"/>
  <c r="U11" i="26"/>
  <c r="V11" i="26" s="1"/>
  <c r="O11" i="26"/>
  <c r="M11" i="26"/>
  <c r="I11" i="26"/>
  <c r="G11" i="26"/>
  <c r="E11" i="26"/>
  <c r="F11" i="26" s="1"/>
  <c r="C11" i="26"/>
  <c r="B11" i="26"/>
  <c r="AZ10" i="26"/>
  <c r="J10" i="21" s="1"/>
  <c r="AW10" i="26"/>
  <c r="AU10" i="26"/>
  <c r="AS10" i="26"/>
  <c r="AO10" i="26"/>
  <c r="AM10" i="26"/>
  <c r="AK10" i="26"/>
  <c r="AL10" i="26" s="1"/>
  <c r="AG10" i="26"/>
  <c r="AE10" i="26"/>
  <c r="AC10" i="26"/>
  <c r="AD10" i="26" s="1"/>
  <c r="Y10" i="26"/>
  <c r="W10" i="26"/>
  <c r="U10" i="26"/>
  <c r="O10" i="26"/>
  <c r="M10" i="26"/>
  <c r="I10" i="26"/>
  <c r="G10" i="26"/>
  <c r="E10" i="26"/>
  <c r="F10" i="26" s="1"/>
  <c r="C10" i="26"/>
  <c r="B10" i="26"/>
  <c r="AZ9" i="26"/>
  <c r="J9" i="21" s="1"/>
  <c r="AW9" i="26"/>
  <c r="AU9" i="26"/>
  <c r="AS9" i="26"/>
  <c r="AT9" i="26" s="1"/>
  <c r="AO9" i="26"/>
  <c r="AM9" i="26"/>
  <c r="AK9" i="26"/>
  <c r="AL9" i="26" s="1"/>
  <c r="AG9" i="26"/>
  <c r="AE9" i="26"/>
  <c r="AC9" i="26"/>
  <c r="Y9" i="26"/>
  <c r="W9" i="26"/>
  <c r="U9" i="26"/>
  <c r="O9" i="26"/>
  <c r="M9" i="26"/>
  <c r="N9" i="26" s="1"/>
  <c r="I9" i="26"/>
  <c r="G9" i="26"/>
  <c r="E9" i="26"/>
  <c r="F9" i="26" s="1"/>
  <c r="C9" i="26"/>
  <c r="B9" i="26"/>
  <c r="AZ8" i="26"/>
  <c r="J8" i="21" s="1"/>
  <c r="AW8" i="26"/>
  <c r="AU8" i="26"/>
  <c r="AS8" i="26"/>
  <c r="AT8" i="26" s="1"/>
  <c r="AO8" i="26"/>
  <c r="AM8" i="26"/>
  <c r="AK8" i="26"/>
  <c r="AG8" i="26"/>
  <c r="AE8" i="26"/>
  <c r="AC8" i="26"/>
  <c r="Y8" i="26"/>
  <c r="W8" i="26"/>
  <c r="U8" i="26"/>
  <c r="V8" i="26" s="1"/>
  <c r="O8" i="26"/>
  <c r="M8" i="26"/>
  <c r="N8" i="26" s="1"/>
  <c r="I8" i="26"/>
  <c r="G8" i="26"/>
  <c r="E8" i="26"/>
  <c r="F8" i="26" s="1"/>
  <c r="C8" i="26"/>
  <c r="B8" i="26"/>
  <c r="AV6" i="26"/>
  <c r="AM6" i="26"/>
  <c r="AE6" i="26"/>
  <c r="W6" i="26"/>
  <c r="O6" i="26"/>
  <c r="G6" i="26"/>
  <c r="AV5" i="26"/>
  <c r="AM5" i="26"/>
  <c r="AE5" i="26"/>
  <c r="W5" i="26"/>
  <c r="O5" i="26"/>
  <c r="G5" i="26"/>
  <c r="B3" i="26"/>
  <c r="B2" i="26"/>
  <c r="BA62" i="28" l="1"/>
  <c r="U50" i="21"/>
  <c r="AG19" i="45"/>
  <c r="U62" i="21"/>
  <c r="AG28" i="45"/>
  <c r="AX24" i="29"/>
  <c r="AG26" i="45"/>
  <c r="AG16" i="45"/>
  <c r="BB11" i="27"/>
  <c r="AP25" i="28"/>
  <c r="AH26" i="28"/>
  <c r="AG29" i="45"/>
  <c r="BA21" i="28"/>
  <c r="R21" i="21" s="1"/>
  <c r="Z23" i="29"/>
  <c r="BA15" i="28"/>
  <c r="R15" i="21" s="1"/>
  <c r="BA30" i="29"/>
  <c r="U30" i="21" s="1"/>
  <c r="AX28" i="28"/>
  <c r="Z18" i="28"/>
  <c r="BA14" i="28"/>
  <c r="R14" i="21" s="1"/>
  <c r="U72" i="21"/>
  <c r="AG72" i="45"/>
  <c r="AP29" i="29"/>
  <c r="BA13" i="29"/>
  <c r="U13" i="21" s="1"/>
  <c r="AA62" i="26"/>
  <c r="AG10" i="45"/>
  <c r="R50" i="21"/>
  <c r="AG24" i="45"/>
  <c r="AX12" i="27"/>
  <c r="BB8" i="29"/>
  <c r="I32" i="45"/>
  <c r="R12" i="29"/>
  <c r="BB20" i="29"/>
  <c r="BB10" i="28"/>
  <c r="BA50" i="28"/>
  <c r="AG17" i="45"/>
  <c r="AG27" i="45"/>
  <c r="AG12" i="45"/>
  <c r="AA50" i="26"/>
  <c r="AG20" i="45"/>
  <c r="AG18" i="45"/>
  <c r="AG14" i="45"/>
  <c r="BA62" i="27"/>
  <c r="AX16" i="27"/>
  <c r="BB16" i="28"/>
  <c r="AG11" i="45"/>
  <c r="K62" i="26"/>
  <c r="AG8" i="45"/>
  <c r="F32" i="45"/>
  <c r="BB29" i="28"/>
  <c r="BA9" i="28"/>
  <c r="R9" i="21" s="1"/>
  <c r="BA62" i="29"/>
  <c r="AG50" i="45"/>
  <c r="AY72" i="26"/>
  <c r="AA72" i="26"/>
  <c r="S72" i="26"/>
  <c r="AQ62" i="26"/>
  <c r="AI62" i="26"/>
  <c r="BA61" i="26"/>
  <c r="L61" i="21" s="1"/>
  <c r="X11" i="26"/>
  <c r="X15" i="26"/>
  <c r="S19" i="26"/>
  <c r="AN19" i="26"/>
  <c r="AP19" i="26" s="1"/>
  <c r="S20" i="26"/>
  <c r="AI20" i="26"/>
  <c r="S24" i="26"/>
  <c r="AI24" i="26"/>
  <c r="AQ25" i="26"/>
  <c r="P26" i="26"/>
  <c r="R26" i="26" s="1"/>
  <c r="H29" i="26"/>
  <c r="J29" i="26" s="1"/>
  <c r="K29" i="26" s="1"/>
  <c r="AV30" i="26"/>
  <c r="AX30" i="26" s="1"/>
  <c r="R62" i="21"/>
  <c r="AP17" i="29"/>
  <c r="J36" i="23"/>
  <c r="K36" i="23" s="1"/>
  <c r="X33" i="38"/>
  <c r="AA33" i="38" s="1"/>
  <c r="AA35" i="38" s="1"/>
  <c r="T37" i="38" s="1"/>
  <c r="AA37" i="38" s="1"/>
  <c r="X33" i="23"/>
  <c r="AA33" i="23" s="1"/>
  <c r="AA35" i="23" s="1"/>
  <c r="T37" i="23" s="1"/>
  <c r="AA37" i="23" s="1"/>
  <c r="BA8" i="29"/>
  <c r="U8" i="21" s="1"/>
  <c r="AP13" i="29"/>
  <c r="BA25" i="28"/>
  <c r="R25" i="21" s="1"/>
  <c r="AA22" i="26"/>
  <c r="L44" i="21"/>
  <c r="AA10" i="26"/>
  <c r="AA14" i="26"/>
  <c r="X21" i="26"/>
  <c r="Z21" i="26" s="1"/>
  <c r="AF24" i="26"/>
  <c r="AH24" i="26" s="1"/>
  <c r="BA22" i="27"/>
  <c r="O22" i="21" s="1"/>
  <c r="BA28" i="27"/>
  <c r="O28" i="21" s="1"/>
  <c r="Z10" i="23"/>
  <c r="AP36" i="38"/>
  <c r="AQ36" i="38" s="1"/>
  <c r="S11" i="26"/>
  <c r="S15" i="26"/>
  <c r="AI17" i="26"/>
  <c r="AQ18" i="26"/>
  <c r="AA31" i="26"/>
  <c r="BA24" i="27"/>
  <c r="O24" i="21" s="1"/>
  <c r="Z11" i="38"/>
  <c r="Z36" i="38" s="1"/>
  <c r="AA36" i="38" s="1"/>
  <c r="AF10" i="26"/>
  <c r="AH10" i="26" s="1"/>
  <c r="P12" i="26"/>
  <c r="AV12" i="26"/>
  <c r="AX12" i="26" s="1"/>
  <c r="AF14" i="26"/>
  <c r="P16" i="26"/>
  <c r="R16" i="26" s="1"/>
  <c r="BA24" i="29"/>
  <c r="U24" i="21" s="1"/>
  <c r="AF33" i="23"/>
  <c r="AI33" i="23" s="1"/>
  <c r="AN33" i="38"/>
  <c r="AQ33" i="38" s="1"/>
  <c r="R36" i="38"/>
  <c r="S36" i="38" s="1"/>
  <c r="AH36" i="38"/>
  <c r="AI36" i="38" s="1"/>
  <c r="AJ34" i="38"/>
  <c r="AQ34" i="38" s="1"/>
  <c r="AB34" i="38"/>
  <c r="AI34" i="38" s="1"/>
  <c r="AR34" i="38"/>
  <c r="AY34" i="38" s="1"/>
  <c r="L34" i="38"/>
  <c r="S34" i="38" s="1"/>
  <c r="BA32" i="38"/>
  <c r="BB32" i="38"/>
  <c r="P33" i="38"/>
  <c r="S33" i="38" s="1"/>
  <c r="S35" i="38" s="1"/>
  <c r="L37" i="38" s="1"/>
  <c r="S37" i="38" s="1"/>
  <c r="AF33" i="38"/>
  <c r="AI33" i="38" s="1"/>
  <c r="AV33" i="38"/>
  <c r="AY33" i="38" s="1"/>
  <c r="K35" i="38"/>
  <c r="J36" i="38"/>
  <c r="K36" i="38" s="1"/>
  <c r="AX8" i="38"/>
  <c r="AX36" i="38" s="1"/>
  <c r="AY36" i="38" s="1"/>
  <c r="Z36" i="23"/>
  <c r="AA36" i="23" s="1"/>
  <c r="AJ34" i="23"/>
  <c r="AQ34" i="23" s="1"/>
  <c r="P33" i="23"/>
  <c r="S33" i="23" s="1"/>
  <c r="BA32" i="23"/>
  <c r="AP36" i="23"/>
  <c r="AQ36" i="23" s="1"/>
  <c r="L34" i="23"/>
  <c r="S34" i="23" s="1"/>
  <c r="AB34" i="23"/>
  <c r="AI34" i="23" s="1"/>
  <c r="AI35" i="23" s="1"/>
  <c r="AR34" i="23"/>
  <c r="AY34" i="23" s="1"/>
  <c r="AX36" i="23"/>
  <c r="AY36" i="23" s="1"/>
  <c r="AH9" i="23"/>
  <c r="AH36" i="23" s="1"/>
  <c r="AI36" i="23" s="1"/>
  <c r="K8" i="23"/>
  <c r="BB8" i="23" s="1"/>
  <c r="BB32" i="23" s="1"/>
  <c r="AV33" i="23"/>
  <c r="AY33" i="23" s="1"/>
  <c r="AN33" i="23"/>
  <c r="AQ33" i="23" s="1"/>
  <c r="R8" i="23"/>
  <c r="R36" i="23" s="1"/>
  <c r="S36" i="23" s="1"/>
  <c r="K35" i="23"/>
  <c r="J32" i="21"/>
  <c r="AN17" i="26"/>
  <c r="AP17" i="26" s="1"/>
  <c r="AV19" i="26"/>
  <c r="AX19" i="26" s="1"/>
  <c r="AN20" i="26"/>
  <c r="V31" i="26"/>
  <c r="X31" i="26" s="1"/>
  <c r="Z31" i="26" s="1"/>
  <c r="AI50" i="26"/>
  <c r="BA47" i="26"/>
  <c r="L47" i="21" s="1"/>
  <c r="AI72" i="26"/>
  <c r="BA72" i="27"/>
  <c r="BB23" i="27"/>
  <c r="K24" i="29"/>
  <c r="BB24" i="29" s="1"/>
  <c r="BA12" i="29"/>
  <c r="U12" i="21" s="1"/>
  <c r="S8" i="26"/>
  <c r="AA9" i="26"/>
  <c r="AQ9" i="26"/>
  <c r="AV9" i="26"/>
  <c r="S10" i="26"/>
  <c r="AI10" i="26"/>
  <c r="AA11" i="26"/>
  <c r="S12" i="26"/>
  <c r="AA13" i="26"/>
  <c r="AQ13" i="26"/>
  <c r="AV13" i="26"/>
  <c r="AX13" i="26" s="1"/>
  <c r="S14" i="26"/>
  <c r="AI14" i="26"/>
  <c r="AA15" i="26"/>
  <c r="AV16" i="26"/>
  <c r="AX16" i="26" s="1"/>
  <c r="AA17" i="26"/>
  <c r="AQ19" i="26"/>
  <c r="AI25" i="26"/>
  <c r="AI29" i="26"/>
  <c r="K50" i="26"/>
  <c r="AQ50" i="26"/>
  <c r="BA58" i="26"/>
  <c r="S62" i="26"/>
  <c r="AY62" i="26"/>
  <c r="K72" i="26"/>
  <c r="AQ72" i="26"/>
  <c r="O62" i="21"/>
  <c r="BB23" i="28"/>
  <c r="X30" i="28"/>
  <c r="Z30" i="28" s="1"/>
  <c r="BB11" i="28"/>
  <c r="BA19" i="28"/>
  <c r="R19" i="21" s="1"/>
  <c r="BA22" i="29"/>
  <c r="U22" i="21" s="1"/>
  <c r="AX12" i="29"/>
  <c r="AP9" i="29"/>
  <c r="O72" i="21"/>
  <c r="AI21" i="26"/>
  <c r="AQ21" i="26"/>
  <c r="P22" i="26"/>
  <c r="R22" i="26" s="1"/>
  <c r="AA23" i="26"/>
  <c r="AQ24" i="26"/>
  <c r="AY24" i="26"/>
  <c r="X25" i="26"/>
  <c r="H27" i="26"/>
  <c r="X29" i="26"/>
  <c r="Z29" i="26" s="1"/>
  <c r="AQ31" i="26"/>
  <c r="L58" i="21"/>
  <c r="BA66" i="26"/>
  <c r="L66" i="21" s="1"/>
  <c r="AP13" i="27"/>
  <c r="BA72" i="28"/>
  <c r="BB29" i="29"/>
  <c r="BA17" i="29"/>
  <c r="U17" i="21" s="1"/>
  <c r="AH22" i="29"/>
  <c r="O50" i="21"/>
  <c r="AV22" i="26"/>
  <c r="AX22" i="26" s="1"/>
  <c r="P18" i="26"/>
  <c r="R18" i="26" s="1"/>
  <c r="V26" i="26"/>
  <c r="AA26" i="26"/>
  <c r="X19" i="29"/>
  <c r="Z19" i="29" s="1"/>
  <c r="AN29" i="27"/>
  <c r="AP29" i="27" s="1"/>
  <c r="X11" i="27"/>
  <c r="Z11" i="27" s="1"/>
  <c r="AN10" i="26"/>
  <c r="AP10" i="26" s="1"/>
  <c r="X12" i="26"/>
  <c r="Z12" i="26" s="1"/>
  <c r="S18" i="26"/>
  <c r="AD25" i="26"/>
  <c r="AF25" i="26" s="1"/>
  <c r="AY26" i="26"/>
  <c r="AT26" i="26"/>
  <c r="BA25" i="29"/>
  <c r="U25" i="21" s="1"/>
  <c r="AF21" i="27"/>
  <c r="AH21" i="27" s="1"/>
  <c r="AF11" i="26"/>
  <c r="AH11" i="26" s="1"/>
  <c r="AN14" i="26"/>
  <c r="AP14" i="26" s="1"/>
  <c r="AF15" i="26"/>
  <c r="AH15" i="26" s="1"/>
  <c r="AY28" i="26"/>
  <c r="AT28" i="26"/>
  <c r="AI30" i="26"/>
  <c r="AD30" i="26"/>
  <c r="AF30" i="26" s="1"/>
  <c r="AQ8" i="26"/>
  <c r="P9" i="26"/>
  <c r="R9" i="26" s="1"/>
  <c r="AY11" i="26"/>
  <c r="AQ12" i="26"/>
  <c r="P13" i="26"/>
  <c r="R13" i="26" s="1"/>
  <c r="AY16" i="26"/>
  <c r="AQ20" i="26"/>
  <c r="AY20" i="26"/>
  <c r="AN23" i="26"/>
  <c r="AP23" i="26" s="1"/>
  <c r="AV23" i="26"/>
  <c r="AX23" i="26" s="1"/>
  <c r="AN24" i="26"/>
  <c r="AP24" i="26" s="1"/>
  <c r="AA27" i="26"/>
  <c r="V27" i="26"/>
  <c r="V30" i="26"/>
  <c r="X30" i="26" s="1"/>
  <c r="Z30" i="26" s="1"/>
  <c r="AA30" i="26"/>
  <c r="J18" i="27"/>
  <c r="K18" i="27" s="1"/>
  <c r="BB18" i="27" s="1"/>
  <c r="BB27" i="29"/>
  <c r="AP21" i="29"/>
  <c r="P28" i="28"/>
  <c r="R28" i="28" s="1"/>
  <c r="BA28" i="28"/>
  <c r="R28" i="21" s="1"/>
  <c r="AV20" i="29"/>
  <c r="AX20" i="29" s="1"/>
  <c r="BA20" i="29"/>
  <c r="U20" i="21" s="1"/>
  <c r="X8" i="26"/>
  <c r="AI8" i="26"/>
  <c r="AY8" i="26"/>
  <c r="AI9" i="26"/>
  <c r="AN9" i="26"/>
  <c r="AP9" i="26" s="1"/>
  <c r="AX9" i="26"/>
  <c r="H10" i="26"/>
  <c r="J10" i="26" s="1"/>
  <c r="AY10" i="26"/>
  <c r="AQ11" i="26"/>
  <c r="AI12" i="26"/>
  <c r="AY12" i="26"/>
  <c r="AI13" i="26"/>
  <c r="AN13" i="26"/>
  <c r="H14" i="26"/>
  <c r="J14" i="26" s="1"/>
  <c r="AY14" i="26"/>
  <c r="AQ15" i="26"/>
  <c r="AI16" i="26"/>
  <c r="AA18" i="26"/>
  <c r="P19" i="26"/>
  <c r="R19" i="26" s="1"/>
  <c r="AF20" i="26"/>
  <c r="AH20" i="26" s="1"/>
  <c r="AP20" i="26"/>
  <c r="AQ23" i="26"/>
  <c r="AI26" i="26"/>
  <c r="AD26" i="26"/>
  <c r="P30" i="26"/>
  <c r="R30" i="26" s="1"/>
  <c r="J25" i="29"/>
  <c r="K25" i="29" s="1"/>
  <c r="BB25" i="29" s="1"/>
  <c r="X27" i="28"/>
  <c r="Z27" i="28" s="1"/>
  <c r="BA27" i="28"/>
  <c r="R27" i="21" s="1"/>
  <c r="BA26" i="28"/>
  <c r="R26" i="21" s="1"/>
  <c r="X26" i="28"/>
  <c r="Z26" i="28" s="1"/>
  <c r="AF28" i="28"/>
  <c r="AH28" i="28" s="1"/>
  <c r="S16" i="26"/>
  <c r="X16" i="26"/>
  <c r="Z16" i="26" s="1"/>
  <c r="AY17" i="26"/>
  <c r="AY18" i="26"/>
  <c r="AA21" i="26"/>
  <c r="AF21" i="26"/>
  <c r="AH21" i="26" s="1"/>
  <c r="AI22" i="26"/>
  <c r="AY22" i="26"/>
  <c r="P23" i="26"/>
  <c r="AA25" i="26"/>
  <c r="AY27" i="26"/>
  <c r="S28" i="26"/>
  <c r="AI28" i="26"/>
  <c r="AQ29" i="26"/>
  <c r="S30" i="26"/>
  <c r="S31" i="26"/>
  <c r="BB29" i="27"/>
  <c r="K30" i="27"/>
  <c r="BB30" i="27" s="1"/>
  <c r="BB20" i="27"/>
  <c r="BB15" i="27"/>
  <c r="BB19" i="27"/>
  <c r="BB17" i="27"/>
  <c r="J12" i="27"/>
  <c r="K12" i="27" s="1"/>
  <c r="BB12" i="27" s="1"/>
  <c r="J30" i="28"/>
  <c r="K30" i="28" s="1"/>
  <c r="BB30" i="28" s="1"/>
  <c r="K26" i="28"/>
  <c r="BB26" i="28" s="1"/>
  <c r="BB18" i="28"/>
  <c r="BB15" i="28"/>
  <c r="K12" i="28"/>
  <c r="BB12" i="28" s="1"/>
  <c r="V32" i="29"/>
  <c r="T34" i="29" s="1"/>
  <c r="AA34" i="29" s="1"/>
  <c r="K30" i="29"/>
  <c r="BB30" i="29" s="1"/>
  <c r="AN16" i="28"/>
  <c r="AP16" i="28" s="1"/>
  <c r="AY15" i="26"/>
  <c r="AQ16" i="26"/>
  <c r="P17" i="26"/>
  <c r="R17" i="26" s="1"/>
  <c r="H20" i="26"/>
  <c r="J20" i="26" s="1"/>
  <c r="S22" i="26"/>
  <c r="X22" i="26"/>
  <c r="Z22" i="26" s="1"/>
  <c r="H24" i="26"/>
  <c r="J24" i="26" s="1"/>
  <c r="AQ27" i="26"/>
  <c r="N28" i="26"/>
  <c r="AD28" i="26"/>
  <c r="AF28" i="26" s="1"/>
  <c r="AH28" i="26" s="1"/>
  <c r="AQ28" i="26"/>
  <c r="AA29" i="26"/>
  <c r="AL29" i="26"/>
  <c r="AN29" i="26" s="1"/>
  <c r="AY30" i="26"/>
  <c r="AY31" i="26"/>
  <c r="K25" i="27"/>
  <c r="BB25" i="27" s="1"/>
  <c r="K13" i="27"/>
  <c r="BB13" i="27" s="1"/>
  <c r="K20" i="28"/>
  <c r="BB20" i="28" s="1"/>
  <c r="BB17" i="28"/>
  <c r="BB23" i="29"/>
  <c r="AF24" i="29"/>
  <c r="AH24" i="29" s="1"/>
  <c r="AN31" i="28"/>
  <c r="AP31" i="28" s="1"/>
  <c r="BB14" i="27"/>
  <c r="BB25" i="28"/>
  <c r="N32" i="28"/>
  <c r="L34" i="28" s="1"/>
  <c r="S34" i="28" s="1"/>
  <c r="BB19" i="29"/>
  <c r="BA21" i="29"/>
  <c r="U21" i="21" s="1"/>
  <c r="BB15" i="29"/>
  <c r="BB11" i="29"/>
  <c r="P24" i="28"/>
  <c r="R24" i="28" s="1"/>
  <c r="AF26" i="27"/>
  <c r="AH26" i="27" s="1"/>
  <c r="P28" i="27"/>
  <c r="R28" i="27" s="1"/>
  <c r="AF26" i="29"/>
  <c r="AH26" i="29" s="1"/>
  <c r="K31" i="29"/>
  <c r="BB31" i="29" s="1"/>
  <c r="BA72" i="29"/>
  <c r="K26" i="29"/>
  <c r="BB26" i="29" s="1"/>
  <c r="K28" i="29"/>
  <c r="BB28" i="29" s="1"/>
  <c r="K17" i="29"/>
  <c r="BB17" i="29" s="1"/>
  <c r="K16" i="29"/>
  <c r="BB16" i="29" s="1"/>
  <c r="X14" i="29"/>
  <c r="Z14" i="29" s="1"/>
  <c r="AV11" i="29"/>
  <c r="AF9" i="29"/>
  <c r="AH9" i="29" s="1"/>
  <c r="AN26" i="29"/>
  <c r="AP26" i="29" s="1"/>
  <c r="AN24" i="29"/>
  <c r="AP24" i="29" s="1"/>
  <c r="AN20" i="29"/>
  <c r="AP20" i="29" s="1"/>
  <c r="AN16" i="29"/>
  <c r="AP16" i="29" s="1"/>
  <c r="J13" i="29"/>
  <c r="K13" i="29" s="1"/>
  <c r="BB13" i="29" s="1"/>
  <c r="AT32" i="29"/>
  <c r="Z9" i="29"/>
  <c r="H33" i="29"/>
  <c r="K33" i="29" s="1"/>
  <c r="AV28" i="29"/>
  <c r="AX28" i="29" s="1"/>
  <c r="AN25" i="29"/>
  <c r="AP25" i="29" s="1"/>
  <c r="BA27" i="29"/>
  <c r="U27" i="21" s="1"/>
  <c r="P29" i="29"/>
  <c r="R29" i="29" s="1"/>
  <c r="BA29" i="29"/>
  <c r="U29" i="21" s="1"/>
  <c r="X10" i="29"/>
  <c r="R8" i="29"/>
  <c r="J12" i="29"/>
  <c r="K12" i="29" s="1"/>
  <c r="BB12" i="29" s="1"/>
  <c r="BA9" i="29"/>
  <c r="U9" i="21" s="1"/>
  <c r="P28" i="29"/>
  <c r="R28" i="29" s="1"/>
  <c r="BA50" i="29"/>
  <c r="AV29" i="29"/>
  <c r="AX29" i="29" s="1"/>
  <c r="P23" i="29"/>
  <c r="R23" i="29" s="1"/>
  <c r="BA23" i="29"/>
  <c r="U23" i="21" s="1"/>
  <c r="P19" i="29"/>
  <c r="R19" i="29" s="1"/>
  <c r="BA19" i="29"/>
  <c r="U19" i="21" s="1"/>
  <c r="BA26" i="29"/>
  <c r="U26" i="21" s="1"/>
  <c r="X22" i="29"/>
  <c r="Z22" i="29" s="1"/>
  <c r="X18" i="29"/>
  <c r="Z18" i="29" s="1"/>
  <c r="BA28" i="29"/>
  <c r="U28" i="21" s="1"/>
  <c r="J22" i="29"/>
  <c r="K22" i="29" s="1"/>
  <c r="BB22" i="29" s="1"/>
  <c r="K21" i="29"/>
  <c r="BB21" i="29" s="1"/>
  <c r="K18" i="29"/>
  <c r="BB18" i="29" s="1"/>
  <c r="BA14" i="29"/>
  <c r="U14" i="21" s="1"/>
  <c r="AN12" i="29"/>
  <c r="AP12" i="29" s="1"/>
  <c r="P11" i="29"/>
  <c r="R11" i="29" s="1"/>
  <c r="K10" i="29"/>
  <c r="BB10" i="29" s="1"/>
  <c r="K9" i="29"/>
  <c r="BB9" i="29" s="1"/>
  <c r="AV25" i="29"/>
  <c r="AX25" i="29" s="1"/>
  <c r="AV23" i="29"/>
  <c r="AX23" i="29" s="1"/>
  <c r="AV19" i="29"/>
  <c r="AX19" i="29" s="1"/>
  <c r="N32" i="29"/>
  <c r="D34" i="29"/>
  <c r="K34" i="29" s="1"/>
  <c r="AH8" i="29"/>
  <c r="X27" i="29"/>
  <c r="Z27" i="29" s="1"/>
  <c r="AF31" i="29"/>
  <c r="AH31" i="29" s="1"/>
  <c r="AN30" i="29"/>
  <c r="AP30" i="29" s="1"/>
  <c r="AF27" i="29"/>
  <c r="AH27" i="29" s="1"/>
  <c r="X28" i="29"/>
  <c r="Z28" i="29" s="1"/>
  <c r="AF25" i="29"/>
  <c r="AH25" i="29" s="1"/>
  <c r="AF21" i="29"/>
  <c r="AH21" i="29" s="1"/>
  <c r="AF17" i="29"/>
  <c r="AH17" i="29" s="1"/>
  <c r="BA18" i="29"/>
  <c r="U18" i="21" s="1"/>
  <c r="AF13" i="29"/>
  <c r="AH13" i="29" s="1"/>
  <c r="BA10" i="29"/>
  <c r="U10" i="21" s="1"/>
  <c r="AL32" i="29"/>
  <c r="AN8" i="29"/>
  <c r="AP8" i="29" s="1"/>
  <c r="AX8" i="29"/>
  <c r="J14" i="29"/>
  <c r="K14" i="29" s="1"/>
  <c r="BB14" i="29" s="1"/>
  <c r="BA11" i="29"/>
  <c r="U11" i="21" s="1"/>
  <c r="AD32" i="29"/>
  <c r="K31" i="28"/>
  <c r="BB31" i="28" s="1"/>
  <c r="AN30" i="28"/>
  <c r="AP30" i="28" s="1"/>
  <c r="BA18" i="28"/>
  <c r="R18" i="21" s="1"/>
  <c r="P18" i="28"/>
  <c r="R18" i="28" s="1"/>
  <c r="AN24" i="28"/>
  <c r="AP24" i="28" s="1"/>
  <c r="K19" i="28"/>
  <c r="BB19" i="28" s="1"/>
  <c r="J13" i="28"/>
  <c r="K13" i="28" s="1"/>
  <c r="BB13" i="28" s="1"/>
  <c r="P23" i="28"/>
  <c r="R23" i="28" s="1"/>
  <c r="BA23" i="28"/>
  <c r="R23" i="21" s="1"/>
  <c r="X15" i="28"/>
  <c r="Z15" i="28" s="1"/>
  <c r="AN12" i="28"/>
  <c r="AP12" i="28" s="1"/>
  <c r="X10" i="28"/>
  <c r="Z10" i="28" s="1"/>
  <c r="J22" i="28"/>
  <c r="K22" i="28" s="1"/>
  <c r="BB22" i="28" s="1"/>
  <c r="BA12" i="28"/>
  <c r="R12" i="21" s="1"/>
  <c r="BA10" i="28"/>
  <c r="R10" i="21" s="1"/>
  <c r="R8" i="28"/>
  <c r="H33" i="28"/>
  <c r="K33" i="28" s="1"/>
  <c r="X31" i="28"/>
  <c r="Z31" i="28" s="1"/>
  <c r="AV18" i="28"/>
  <c r="AX18" i="28" s="1"/>
  <c r="BA24" i="28"/>
  <c r="R24" i="21" s="1"/>
  <c r="AN19" i="28"/>
  <c r="AP19" i="28" s="1"/>
  <c r="X17" i="28"/>
  <c r="Z17" i="28" s="1"/>
  <c r="AF13" i="28"/>
  <c r="AH13" i="28" s="1"/>
  <c r="AV11" i="28"/>
  <c r="AX11" i="28" s="1"/>
  <c r="AF30" i="28"/>
  <c r="AH30" i="28" s="1"/>
  <c r="AF31" i="28"/>
  <c r="AH31" i="28" s="1"/>
  <c r="K27" i="28"/>
  <c r="BB27" i="28" s="1"/>
  <c r="BA31" i="28"/>
  <c r="R31" i="21" s="1"/>
  <c r="AN26" i="28"/>
  <c r="AP26" i="28" s="1"/>
  <c r="P29" i="28"/>
  <c r="R29" i="28" s="1"/>
  <c r="BA29" i="28"/>
  <c r="R29" i="21" s="1"/>
  <c r="K21" i="28"/>
  <c r="BB21" i="28" s="1"/>
  <c r="AF20" i="28"/>
  <c r="AH20" i="28" s="1"/>
  <c r="AF27" i="28"/>
  <c r="AH27" i="28" s="1"/>
  <c r="AD32" i="28"/>
  <c r="J24" i="28"/>
  <c r="K24" i="28" s="1"/>
  <c r="BB24" i="28" s="1"/>
  <c r="X14" i="28"/>
  <c r="Z14" i="28" s="1"/>
  <c r="P11" i="28"/>
  <c r="R11" i="28" s="1"/>
  <c r="BA11" i="28"/>
  <c r="R11" i="21" s="1"/>
  <c r="K9" i="28"/>
  <c r="BB9" i="28" s="1"/>
  <c r="BA13" i="28"/>
  <c r="R13" i="21" s="1"/>
  <c r="AT32" i="28"/>
  <c r="Z8" i="28"/>
  <c r="J8" i="28"/>
  <c r="D34" i="28"/>
  <c r="K34" i="28" s="1"/>
  <c r="J28" i="28"/>
  <c r="K28" i="28" s="1"/>
  <c r="BB28" i="28" s="1"/>
  <c r="AV29" i="28"/>
  <c r="AX29" i="28" s="1"/>
  <c r="BA30" i="28"/>
  <c r="R30" i="21" s="1"/>
  <c r="AV23" i="28"/>
  <c r="AX23" i="28" s="1"/>
  <c r="AV22" i="28"/>
  <c r="P22" i="28"/>
  <c r="R22" i="28" s="1"/>
  <c r="X21" i="28"/>
  <c r="Z21" i="28" s="1"/>
  <c r="P19" i="28"/>
  <c r="R19" i="28" s="1"/>
  <c r="K14" i="28"/>
  <c r="BB14" i="28" s="1"/>
  <c r="X28" i="28"/>
  <c r="Z28" i="28" s="1"/>
  <c r="BA22" i="28"/>
  <c r="R22" i="21" s="1"/>
  <c r="AF9" i="28"/>
  <c r="AL32" i="28"/>
  <c r="AN8" i="28"/>
  <c r="V32" i="28"/>
  <c r="AX8" i="28"/>
  <c r="AN26" i="27"/>
  <c r="AP26" i="27" s="1"/>
  <c r="AV21" i="27"/>
  <c r="AX21" i="27" s="1"/>
  <c r="AF19" i="27"/>
  <c r="AH19" i="27" s="1"/>
  <c r="AN16" i="27"/>
  <c r="AP16" i="27" s="1"/>
  <c r="AF13" i="27"/>
  <c r="AH13" i="27" s="1"/>
  <c r="AL32" i="27"/>
  <c r="AN8" i="27"/>
  <c r="AP8" i="27" s="1"/>
  <c r="AV20" i="27"/>
  <c r="AX20" i="27" s="1"/>
  <c r="X19" i="27"/>
  <c r="Z19" i="27" s="1"/>
  <c r="BA20" i="27"/>
  <c r="O20" i="21" s="1"/>
  <c r="K31" i="27"/>
  <c r="BB31" i="27" s="1"/>
  <c r="K27" i="27"/>
  <c r="BB27" i="27" s="1"/>
  <c r="AV29" i="27"/>
  <c r="AX29" i="27" s="1"/>
  <c r="AN25" i="27"/>
  <c r="AP25" i="27" s="1"/>
  <c r="AF22" i="27"/>
  <c r="AH22" i="27" s="1"/>
  <c r="K26" i="27"/>
  <c r="BB26" i="27" s="1"/>
  <c r="AD32" i="27"/>
  <c r="X28" i="27"/>
  <c r="Z28" i="27" s="1"/>
  <c r="K24" i="27"/>
  <c r="BB24" i="27" s="1"/>
  <c r="AN22" i="27"/>
  <c r="AP22" i="27" s="1"/>
  <c r="J22" i="27"/>
  <c r="K22" i="27" s="1"/>
  <c r="BB22" i="27" s="1"/>
  <c r="X20" i="27"/>
  <c r="Z20" i="27" s="1"/>
  <c r="AV15" i="27"/>
  <c r="AX15" i="27" s="1"/>
  <c r="X10" i="27"/>
  <c r="Z10" i="27" s="1"/>
  <c r="AF27" i="27"/>
  <c r="AH27" i="27" s="1"/>
  <c r="P25" i="27"/>
  <c r="R25" i="27" s="1"/>
  <c r="J16" i="27"/>
  <c r="K16" i="27" s="1"/>
  <c r="BB16" i="27" s="1"/>
  <c r="BA13" i="27"/>
  <c r="O13" i="21" s="1"/>
  <c r="BA8" i="27"/>
  <c r="O8" i="21" s="1"/>
  <c r="BA10" i="27"/>
  <c r="O10" i="21" s="1"/>
  <c r="V32" i="27"/>
  <c r="X23" i="27"/>
  <c r="Z23" i="27" s="1"/>
  <c r="P11" i="27"/>
  <c r="R11" i="27" s="1"/>
  <c r="BA11" i="27"/>
  <c r="O11" i="21" s="1"/>
  <c r="AT32" i="27"/>
  <c r="BA50" i="27"/>
  <c r="J28" i="27"/>
  <c r="K28" i="27" s="1"/>
  <c r="BB28" i="27" s="1"/>
  <c r="AV24" i="27"/>
  <c r="AX24" i="27" s="1"/>
  <c r="AN21" i="27"/>
  <c r="AP21" i="27" s="1"/>
  <c r="P29" i="27"/>
  <c r="R29" i="27" s="1"/>
  <c r="BA29" i="27"/>
  <c r="O29" i="21" s="1"/>
  <c r="AN17" i="27"/>
  <c r="AP17" i="27" s="1"/>
  <c r="BA23" i="27"/>
  <c r="O23" i="21" s="1"/>
  <c r="P21" i="27"/>
  <c r="R21" i="27" s="1"/>
  <c r="BA19" i="27"/>
  <c r="O19" i="21" s="1"/>
  <c r="P15" i="27"/>
  <c r="R15" i="27" s="1"/>
  <c r="BA15" i="27"/>
  <c r="O15" i="21" s="1"/>
  <c r="AN12" i="27"/>
  <c r="AP12" i="27" s="1"/>
  <c r="AF9" i="27"/>
  <c r="AH9" i="27" s="1"/>
  <c r="J21" i="27"/>
  <c r="K21" i="27" s="1"/>
  <c r="BB21" i="27" s="1"/>
  <c r="P20" i="27"/>
  <c r="R20" i="27" s="1"/>
  <c r="J9" i="27"/>
  <c r="K9" i="27" s="1"/>
  <c r="BB9" i="27" s="1"/>
  <c r="R8" i="27"/>
  <c r="D34" i="27"/>
  <c r="K34" i="27" s="1"/>
  <c r="BA12" i="27"/>
  <c r="O12" i="21" s="1"/>
  <c r="J10" i="27"/>
  <c r="K10" i="27" s="1"/>
  <c r="BB10" i="27" s="1"/>
  <c r="AF23" i="27"/>
  <c r="AH23" i="27" s="1"/>
  <c r="H33" i="27"/>
  <c r="K33" i="27" s="1"/>
  <c r="AF31" i="27"/>
  <c r="AH31" i="27" s="1"/>
  <c r="BA31" i="27"/>
  <c r="O31" i="21" s="1"/>
  <c r="AN30" i="27"/>
  <c r="AP30" i="27" s="1"/>
  <c r="P24" i="27"/>
  <c r="R24" i="27" s="1"/>
  <c r="BA30" i="27"/>
  <c r="O30" i="21" s="1"/>
  <c r="BA21" i="27"/>
  <c r="O21" i="21" s="1"/>
  <c r="X24" i="27"/>
  <c r="Z24" i="27" s="1"/>
  <c r="AV17" i="27"/>
  <c r="AX17" i="27" s="1"/>
  <c r="P17" i="27"/>
  <c r="R17" i="27" s="1"/>
  <c r="X14" i="27"/>
  <c r="Z14" i="27" s="1"/>
  <c r="AV11" i="27"/>
  <c r="AX11" i="27" s="1"/>
  <c r="BA25" i="27"/>
  <c r="O25" i="21" s="1"/>
  <c r="AX8" i="27"/>
  <c r="N32" i="27"/>
  <c r="BA17" i="27"/>
  <c r="O17" i="21" s="1"/>
  <c r="BA9" i="27"/>
  <c r="O9" i="21" s="1"/>
  <c r="BA16" i="27"/>
  <c r="O16" i="21" s="1"/>
  <c r="BA14" i="27"/>
  <c r="O14" i="21" s="1"/>
  <c r="K8" i="27"/>
  <c r="BB8" i="27" s="1"/>
  <c r="H11" i="26"/>
  <c r="H15" i="26"/>
  <c r="F32" i="26"/>
  <c r="H8" i="26"/>
  <c r="H12" i="26"/>
  <c r="H16" i="26"/>
  <c r="AA8" i="26"/>
  <c r="S9" i="26"/>
  <c r="AY9" i="26"/>
  <c r="AQ10" i="26"/>
  <c r="Z11" i="26"/>
  <c r="AI11" i="26"/>
  <c r="R12" i="26"/>
  <c r="AA12" i="26"/>
  <c r="S13" i="26"/>
  <c r="AP13" i="26"/>
  <c r="AY13" i="26"/>
  <c r="AH14" i="26"/>
  <c r="AQ14" i="26"/>
  <c r="Z15" i="26"/>
  <c r="AI15" i="26"/>
  <c r="AA16" i="26"/>
  <c r="S17" i="26"/>
  <c r="H18" i="26"/>
  <c r="J18" i="26" s="1"/>
  <c r="K18" i="26" s="1"/>
  <c r="AI18" i="26"/>
  <c r="AD18" i="26"/>
  <c r="H19" i="26"/>
  <c r="J19" i="26" s="1"/>
  <c r="K19" i="26" s="1"/>
  <c r="AA20" i="26"/>
  <c r="V20" i="26"/>
  <c r="S21" i="26"/>
  <c r="N21" i="26"/>
  <c r="H22" i="26"/>
  <c r="AA24" i="26"/>
  <c r="V24" i="26"/>
  <c r="S25" i="26"/>
  <c r="N25" i="26"/>
  <c r="H26" i="26"/>
  <c r="J26" i="26" s="1"/>
  <c r="K26" i="26" s="1"/>
  <c r="AV27" i="26"/>
  <c r="AX27" i="26" s="1"/>
  <c r="AI31" i="26"/>
  <c r="AD31" i="26"/>
  <c r="BA31" i="26" s="1"/>
  <c r="L31" i="21" s="1"/>
  <c r="AN31" i="26"/>
  <c r="AP31" i="26" s="1"/>
  <c r="AL8" i="26"/>
  <c r="AD9" i="26"/>
  <c r="V10" i="26"/>
  <c r="N11" i="26"/>
  <c r="AT11" i="26"/>
  <c r="AL12" i="26"/>
  <c r="AD13" i="26"/>
  <c r="V14" i="26"/>
  <c r="N15" i="26"/>
  <c r="AT15" i="26"/>
  <c r="AL16" i="26"/>
  <c r="AD17" i="26"/>
  <c r="AT17" i="26"/>
  <c r="X18" i="26"/>
  <c r="Z18" i="26" s="1"/>
  <c r="AL18" i="26"/>
  <c r="AY21" i="26"/>
  <c r="AT21" i="26"/>
  <c r="AQ22" i="26"/>
  <c r="AL22" i="26"/>
  <c r="AY25" i="26"/>
  <c r="AT25" i="26"/>
  <c r="AI27" i="26"/>
  <c r="AD27" i="26"/>
  <c r="AN27" i="26"/>
  <c r="AP27" i="26" s="1"/>
  <c r="AN28" i="26"/>
  <c r="AP28" i="26" s="1"/>
  <c r="P8" i="26"/>
  <c r="AD8" i="26"/>
  <c r="AV8" i="26"/>
  <c r="AX8" i="26" s="1"/>
  <c r="AZ32" i="26"/>
  <c r="H9" i="26"/>
  <c r="J9" i="26" s="1"/>
  <c r="K9" i="26" s="1"/>
  <c r="V9" i="26"/>
  <c r="N10" i="26"/>
  <c r="AT10" i="26"/>
  <c r="AL11" i="26"/>
  <c r="AD12" i="26"/>
  <c r="H13" i="26"/>
  <c r="V13" i="26"/>
  <c r="N14" i="26"/>
  <c r="AT14" i="26"/>
  <c r="AL15" i="26"/>
  <c r="AD16" i="26"/>
  <c r="H17" i="26"/>
  <c r="J17" i="26" s="1"/>
  <c r="K17" i="26" s="1"/>
  <c r="V17" i="26"/>
  <c r="AV18" i="26"/>
  <c r="AX18" i="26" s="1"/>
  <c r="H21" i="26"/>
  <c r="H23" i="26"/>
  <c r="J23" i="26" s="1"/>
  <c r="S23" i="26"/>
  <c r="H25" i="26"/>
  <c r="AA28" i="26"/>
  <c r="V28" i="26"/>
  <c r="Z8" i="26"/>
  <c r="AQ17" i="26"/>
  <c r="AA19" i="26"/>
  <c r="V19" i="26"/>
  <c r="AI19" i="26"/>
  <c r="AD19" i="26"/>
  <c r="AY19" i="26"/>
  <c r="R23" i="26"/>
  <c r="AI23" i="26"/>
  <c r="AD23" i="26"/>
  <c r="AY23" i="26"/>
  <c r="Z25" i="26"/>
  <c r="AV31" i="26"/>
  <c r="AX31" i="26" s="1"/>
  <c r="X26" i="26"/>
  <c r="Z26" i="26" s="1"/>
  <c r="S29" i="26"/>
  <c r="N29" i="26"/>
  <c r="AF29" i="26"/>
  <c r="AH29" i="26" s="1"/>
  <c r="H30" i="26"/>
  <c r="BA60" i="26"/>
  <c r="L60" i="21" s="1"/>
  <c r="L62" i="21" s="1"/>
  <c r="N20" i="26"/>
  <c r="AT20" i="26"/>
  <c r="AL21" i="26"/>
  <c r="AD22" i="26"/>
  <c r="V23" i="26"/>
  <c r="N24" i="26"/>
  <c r="AT24" i="26"/>
  <c r="AL25" i="26"/>
  <c r="AQ26" i="26"/>
  <c r="BA27" i="26"/>
  <c r="L27" i="21" s="1"/>
  <c r="J27" i="26"/>
  <c r="K27" i="26" s="1"/>
  <c r="S27" i="26"/>
  <c r="AY29" i="26"/>
  <c r="AT29" i="26"/>
  <c r="AQ30" i="26"/>
  <c r="AL30" i="26"/>
  <c r="BA44" i="26"/>
  <c r="S50" i="26"/>
  <c r="AY50" i="26"/>
  <c r="BA49" i="26"/>
  <c r="L49" i="21" s="1"/>
  <c r="BA71" i="26"/>
  <c r="L71" i="21" s="1"/>
  <c r="S26" i="26"/>
  <c r="AN26" i="26"/>
  <c r="AP26" i="26" s="1"/>
  <c r="P27" i="26"/>
  <c r="R27" i="26" s="1"/>
  <c r="H28" i="26"/>
  <c r="J28" i="26" s="1"/>
  <c r="H31" i="26"/>
  <c r="P31" i="26"/>
  <c r="R31" i="26" s="1"/>
  <c r="BA48" i="26"/>
  <c r="L48" i="21" s="1"/>
  <c r="BA46" i="26"/>
  <c r="L46" i="21" s="1"/>
  <c r="BA70" i="26"/>
  <c r="L70" i="21" s="1"/>
  <c r="B71" i="22"/>
  <c r="B70" i="22"/>
  <c r="B66" i="22"/>
  <c r="B61" i="22"/>
  <c r="B60" i="22"/>
  <c r="B57" i="22"/>
  <c r="B54" i="22"/>
  <c r="B53" i="22"/>
  <c r="B52" i="22"/>
  <c r="B49" i="22"/>
  <c r="B48" i="22"/>
  <c r="B47" i="22"/>
  <c r="B46" i="22"/>
  <c r="B43" i="22"/>
  <c r="B42" i="22"/>
  <c r="B41" i="22"/>
  <c r="B40" i="22"/>
  <c r="B37" i="22"/>
  <c r="B34" i="22"/>
  <c r="AY71" i="22"/>
  <c r="AQ71" i="22"/>
  <c r="AI71" i="22"/>
  <c r="AA71" i="22"/>
  <c r="S71" i="22"/>
  <c r="K71" i="22"/>
  <c r="AY70" i="22"/>
  <c r="AQ70" i="22"/>
  <c r="AI70" i="22"/>
  <c r="AA70" i="22"/>
  <c r="S70" i="22"/>
  <c r="K70" i="22"/>
  <c r="AY66" i="22"/>
  <c r="AQ66" i="22"/>
  <c r="AI66" i="22"/>
  <c r="AA66" i="22"/>
  <c r="S66" i="22"/>
  <c r="K66" i="22"/>
  <c r="AY61" i="22"/>
  <c r="AQ61" i="22"/>
  <c r="AI61" i="22"/>
  <c r="AA61" i="22"/>
  <c r="S61" i="22"/>
  <c r="K61" i="22"/>
  <c r="AY60" i="22"/>
  <c r="AQ60" i="22"/>
  <c r="AI60" i="22"/>
  <c r="AI62" i="22" s="1"/>
  <c r="AA60" i="22"/>
  <c r="S60" i="22"/>
  <c r="K60" i="22"/>
  <c r="AY58" i="22"/>
  <c r="AQ58" i="22"/>
  <c r="AI58" i="22"/>
  <c r="AA58" i="22"/>
  <c r="S58" i="22"/>
  <c r="K58" i="22"/>
  <c r="BA57" i="22"/>
  <c r="I57" i="21" s="1"/>
  <c r="BA54" i="22"/>
  <c r="I54" i="21" s="1"/>
  <c r="BA53" i="22"/>
  <c r="I53" i="21" s="1"/>
  <c r="BA52" i="22"/>
  <c r="I52" i="21" s="1"/>
  <c r="AY49" i="22"/>
  <c r="AQ49" i="22"/>
  <c r="AI49" i="22"/>
  <c r="AA49" i="22"/>
  <c r="S49" i="22"/>
  <c r="K49" i="22"/>
  <c r="AY48" i="22"/>
  <c r="AQ48" i="22"/>
  <c r="AI48" i="22"/>
  <c r="AA48" i="22"/>
  <c r="S48" i="22"/>
  <c r="K48" i="22"/>
  <c r="AY47" i="22"/>
  <c r="AQ47" i="22"/>
  <c r="AI47" i="22"/>
  <c r="AA47" i="22"/>
  <c r="S47" i="22"/>
  <c r="K47" i="22"/>
  <c r="AY46" i="22"/>
  <c r="AQ46" i="22"/>
  <c r="AI46" i="22"/>
  <c r="AA46" i="22"/>
  <c r="S46" i="22"/>
  <c r="K46" i="22"/>
  <c r="AY44" i="22"/>
  <c r="AQ44" i="22"/>
  <c r="AI44" i="22"/>
  <c r="AA44" i="22"/>
  <c r="S44" i="22"/>
  <c r="K44" i="22"/>
  <c r="BA43" i="22"/>
  <c r="I43" i="21" s="1"/>
  <c r="BA42" i="22"/>
  <c r="I42" i="21" s="1"/>
  <c r="BA41" i="22"/>
  <c r="I41" i="21" s="1"/>
  <c r="BA40" i="22"/>
  <c r="I40" i="21" s="1"/>
  <c r="AR32" i="22"/>
  <c r="AJ32" i="22"/>
  <c r="AB32" i="22"/>
  <c r="T32" i="22"/>
  <c r="L32" i="22"/>
  <c r="D32" i="22"/>
  <c r="AZ31" i="22"/>
  <c r="G31" i="21" s="1"/>
  <c r="AW31" i="22"/>
  <c r="AU31" i="22"/>
  <c r="AS31" i="22"/>
  <c r="AT31" i="22" s="1"/>
  <c r="AO31" i="22"/>
  <c r="AM31" i="22"/>
  <c r="AK31" i="22"/>
  <c r="AG31" i="22"/>
  <c r="AE31" i="22"/>
  <c r="AC31" i="22"/>
  <c r="Y31" i="22"/>
  <c r="W31" i="22"/>
  <c r="U31" i="22"/>
  <c r="O31" i="22"/>
  <c r="M31" i="22"/>
  <c r="N31" i="22" s="1"/>
  <c r="I31" i="22"/>
  <c r="G31" i="22"/>
  <c r="E31" i="22"/>
  <c r="F31" i="22" s="1"/>
  <c r="C31" i="22"/>
  <c r="B31" i="22"/>
  <c r="AZ30" i="22"/>
  <c r="G30" i="21" s="1"/>
  <c r="AW30" i="22"/>
  <c r="AU30" i="22"/>
  <c r="AS30" i="22"/>
  <c r="AT30" i="22" s="1"/>
  <c r="AO30" i="22"/>
  <c r="AM30" i="22"/>
  <c r="AK30" i="22"/>
  <c r="AG30" i="22"/>
  <c r="AE30" i="22"/>
  <c r="AC30" i="22"/>
  <c r="Y30" i="22"/>
  <c r="W30" i="22"/>
  <c r="U30" i="22"/>
  <c r="V30" i="22" s="1"/>
  <c r="O30" i="22"/>
  <c r="M30" i="22"/>
  <c r="N30" i="22" s="1"/>
  <c r="I30" i="22"/>
  <c r="G30" i="22"/>
  <c r="E30" i="22"/>
  <c r="F30" i="22" s="1"/>
  <c r="C30" i="22"/>
  <c r="B30" i="22"/>
  <c r="AZ29" i="22"/>
  <c r="G29" i="21" s="1"/>
  <c r="AW29" i="22"/>
  <c r="AU29" i="22"/>
  <c r="AS29" i="22"/>
  <c r="AO29" i="22"/>
  <c r="AM29" i="22"/>
  <c r="AK29" i="22"/>
  <c r="AG29" i="22"/>
  <c r="AE29" i="22"/>
  <c r="AC29" i="22"/>
  <c r="AD29" i="22" s="1"/>
  <c r="Y29" i="22"/>
  <c r="W29" i="22"/>
  <c r="U29" i="22"/>
  <c r="V29" i="22" s="1"/>
  <c r="O29" i="22"/>
  <c r="M29" i="22"/>
  <c r="I29" i="22"/>
  <c r="G29" i="22"/>
  <c r="E29" i="22"/>
  <c r="F29" i="22" s="1"/>
  <c r="C29" i="22"/>
  <c r="B29" i="22"/>
  <c r="AZ28" i="22"/>
  <c r="G28" i="21" s="1"/>
  <c r="AW28" i="22"/>
  <c r="AU28" i="22"/>
  <c r="AS28" i="22"/>
  <c r="AO28" i="22"/>
  <c r="AM28" i="22"/>
  <c r="AK28" i="22"/>
  <c r="AL28" i="22" s="1"/>
  <c r="AG28" i="22"/>
  <c r="AE28" i="22"/>
  <c r="AC28" i="22"/>
  <c r="AD28" i="22" s="1"/>
  <c r="Y28" i="22"/>
  <c r="W28" i="22"/>
  <c r="U28" i="22"/>
  <c r="O28" i="22"/>
  <c r="M28" i="22"/>
  <c r="I28" i="22"/>
  <c r="G28" i="22"/>
  <c r="E28" i="22"/>
  <c r="F28" i="22" s="1"/>
  <c r="C28" i="22"/>
  <c r="B28" i="22"/>
  <c r="AZ27" i="22"/>
  <c r="G27" i="21" s="1"/>
  <c r="AW27" i="22"/>
  <c r="AU27" i="22"/>
  <c r="AS27" i="22"/>
  <c r="AT27" i="22" s="1"/>
  <c r="AO27" i="22"/>
  <c r="AM27" i="22"/>
  <c r="AK27" i="22"/>
  <c r="AL27" i="22" s="1"/>
  <c r="AG27" i="22"/>
  <c r="AE27" i="22"/>
  <c r="AC27" i="22"/>
  <c r="Y27" i="22"/>
  <c r="W27" i="22"/>
  <c r="U27" i="22"/>
  <c r="O27" i="22"/>
  <c r="M27" i="22"/>
  <c r="N27" i="22" s="1"/>
  <c r="I27" i="22"/>
  <c r="G27" i="22"/>
  <c r="E27" i="22"/>
  <c r="F27" i="22" s="1"/>
  <c r="C27" i="22"/>
  <c r="B27" i="22"/>
  <c r="AZ26" i="22"/>
  <c r="G26" i="21" s="1"/>
  <c r="AW26" i="22"/>
  <c r="AU26" i="22"/>
  <c r="AS26" i="22"/>
  <c r="AT26" i="22" s="1"/>
  <c r="AO26" i="22"/>
  <c r="AM26" i="22"/>
  <c r="AK26" i="22"/>
  <c r="AG26" i="22"/>
  <c r="AE26" i="22"/>
  <c r="AC26" i="22"/>
  <c r="Y26" i="22"/>
  <c r="W26" i="22"/>
  <c r="U26" i="22"/>
  <c r="V26" i="22" s="1"/>
  <c r="O26" i="22"/>
  <c r="M26" i="22"/>
  <c r="N26" i="22" s="1"/>
  <c r="I26" i="22"/>
  <c r="G26" i="22"/>
  <c r="E26" i="22"/>
  <c r="F26" i="22" s="1"/>
  <c r="C26" i="22"/>
  <c r="B26" i="22"/>
  <c r="AZ25" i="22"/>
  <c r="G25" i="21" s="1"/>
  <c r="AW25" i="22"/>
  <c r="AU25" i="22"/>
  <c r="AS25" i="22"/>
  <c r="AO25" i="22"/>
  <c r="AM25" i="22"/>
  <c r="AK25" i="22"/>
  <c r="AG25" i="22"/>
  <c r="AE25" i="22"/>
  <c r="AC25" i="22"/>
  <c r="AD25" i="22" s="1"/>
  <c r="Y25" i="22"/>
  <c r="W25" i="22"/>
  <c r="U25" i="22"/>
  <c r="V25" i="22" s="1"/>
  <c r="O25" i="22"/>
  <c r="M25" i="22"/>
  <c r="I25" i="22"/>
  <c r="G25" i="22"/>
  <c r="E25" i="22"/>
  <c r="F25" i="22" s="1"/>
  <c r="C25" i="22"/>
  <c r="B25" i="22"/>
  <c r="AZ24" i="22"/>
  <c r="G24" i="21" s="1"/>
  <c r="AW24" i="22"/>
  <c r="AU24" i="22"/>
  <c r="AS24" i="22"/>
  <c r="AO24" i="22"/>
  <c r="AM24" i="22"/>
  <c r="AK24" i="22"/>
  <c r="AL24" i="22" s="1"/>
  <c r="AG24" i="22"/>
  <c r="AE24" i="22"/>
  <c r="AC24" i="22"/>
  <c r="AD24" i="22" s="1"/>
  <c r="Y24" i="22"/>
  <c r="W24" i="22"/>
  <c r="U24" i="22"/>
  <c r="O24" i="22"/>
  <c r="M24" i="22"/>
  <c r="I24" i="22"/>
  <c r="G24" i="22"/>
  <c r="E24" i="22"/>
  <c r="F24" i="22" s="1"/>
  <c r="C24" i="22"/>
  <c r="B24" i="22"/>
  <c r="AZ23" i="22"/>
  <c r="G23" i="21" s="1"/>
  <c r="AW23" i="22"/>
  <c r="AU23" i="22"/>
  <c r="AS23" i="22"/>
  <c r="AT23" i="22" s="1"/>
  <c r="AO23" i="22"/>
  <c r="AM23" i="22"/>
  <c r="AK23" i="22"/>
  <c r="AL23" i="22" s="1"/>
  <c r="AG23" i="22"/>
  <c r="AE23" i="22"/>
  <c r="AC23" i="22"/>
  <c r="Y23" i="22"/>
  <c r="W23" i="22"/>
  <c r="U23" i="22"/>
  <c r="O23" i="22"/>
  <c r="M23" i="22"/>
  <c r="N23" i="22" s="1"/>
  <c r="I23" i="22"/>
  <c r="G23" i="22"/>
  <c r="E23" i="22"/>
  <c r="F23" i="22" s="1"/>
  <c r="C23" i="22"/>
  <c r="B23" i="22"/>
  <c r="AZ22" i="22"/>
  <c r="G22" i="21" s="1"/>
  <c r="AW22" i="22"/>
  <c r="AU22" i="22"/>
  <c r="AS22" i="22"/>
  <c r="AT22" i="22" s="1"/>
  <c r="AO22" i="22"/>
  <c r="AM22" i="22"/>
  <c r="AK22" i="22"/>
  <c r="AG22" i="22"/>
  <c r="AE22" i="22"/>
  <c r="AC22" i="22"/>
  <c r="AD22" i="22" s="1"/>
  <c r="Y22" i="22"/>
  <c r="W22" i="22"/>
  <c r="U22" i="22"/>
  <c r="O22" i="22"/>
  <c r="M22" i="22"/>
  <c r="N22" i="22" s="1"/>
  <c r="I22" i="22"/>
  <c r="G22" i="22"/>
  <c r="E22" i="22"/>
  <c r="F22" i="22" s="1"/>
  <c r="C22" i="22"/>
  <c r="B22" i="22"/>
  <c r="AZ21" i="22"/>
  <c r="G21" i="21" s="1"/>
  <c r="AW21" i="22"/>
  <c r="AU21" i="22"/>
  <c r="AS21" i="22"/>
  <c r="AT21" i="22" s="1"/>
  <c r="AO21" i="22"/>
  <c r="AM21" i="22"/>
  <c r="AK21" i="22"/>
  <c r="AG21" i="22"/>
  <c r="AE21" i="22"/>
  <c r="AC21" i="22"/>
  <c r="Y21" i="22"/>
  <c r="W21" i="22"/>
  <c r="U21" i="22"/>
  <c r="V21" i="22" s="1"/>
  <c r="O21" i="22"/>
  <c r="M21" i="22"/>
  <c r="N21" i="22" s="1"/>
  <c r="I21" i="22"/>
  <c r="G21" i="22"/>
  <c r="E21" i="22"/>
  <c r="F21" i="22" s="1"/>
  <c r="C21" i="22"/>
  <c r="B21" i="22"/>
  <c r="AZ20" i="22"/>
  <c r="G20" i="21" s="1"/>
  <c r="AW20" i="22"/>
  <c r="AU20" i="22"/>
  <c r="AS20" i="22"/>
  <c r="AT20" i="22" s="1"/>
  <c r="AO20" i="22"/>
  <c r="AM20" i="22"/>
  <c r="AK20" i="22"/>
  <c r="AG20" i="22"/>
  <c r="AE20" i="22"/>
  <c r="AC20" i="22"/>
  <c r="AD20" i="22" s="1"/>
  <c r="Y20" i="22"/>
  <c r="W20" i="22"/>
  <c r="U20" i="22"/>
  <c r="V20" i="22" s="1"/>
  <c r="O20" i="22"/>
  <c r="M20" i="22"/>
  <c r="N20" i="22" s="1"/>
  <c r="I20" i="22"/>
  <c r="G20" i="22"/>
  <c r="E20" i="22"/>
  <c r="F20" i="22" s="1"/>
  <c r="C20" i="22"/>
  <c r="B20" i="22"/>
  <c r="AZ19" i="22"/>
  <c r="G19" i="21" s="1"/>
  <c r="AW19" i="22"/>
  <c r="AU19" i="22"/>
  <c r="AS19" i="22"/>
  <c r="AO19" i="22"/>
  <c r="AM19" i="22"/>
  <c r="AK19" i="22"/>
  <c r="AL19" i="22" s="1"/>
  <c r="AG19" i="22"/>
  <c r="AE19" i="22"/>
  <c r="AC19" i="22"/>
  <c r="AD19" i="22" s="1"/>
  <c r="Y19" i="22"/>
  <c r="W19" i="22"/>
  <c r="U19" i="22"/>
  <c r="V19" i="22" s="1"/>
  <c r="O19" i="22"/>
  <c r="M19" i="22"/>
  <c r="I19" i="22"/>
  <c r="G19" i="22"/>
  <c r="E19" i="22"/>
  <c r="F19" i="22" s="1"/>
  <c r="C19" i="22"/>
  <c r="B19" i="22"/>
  <c r="AZ18" i="22"/>
  <c r="G18" i="21" s="1"/>
  <c r="AW18" i="22"/>
  <c r="AU18" i="22"/>
  <c r="AS18" i="22"/>
  <c r="AT18" i="22" s="1"/>
  <c r="AO18" i="22"/>
  <c r="AM18" i="22"/>
  <c r="AK18" i="22"/>
  <c r="AL18" i="22" s="1"/>
  <c r="AG18" i="22"/>
  <c r="AE18" i="22"/>
  <c r="AC18" i="22"/>
  <c r="AD18" i="22" s="1"/>
  <c r="Y18" i="22"/>
  <c r="W18" i="22"/>
  <c r="U18" i="22"/>
  <c r="O18" i="22"/>
  <c r="M18" i="22"/>
  <c r="N18" i="22" s="1"/>
  <c r="I18" i="22"/>
  <c r="G18" i="22"/>
  <c r="E18" i="22"/>
  <c r="F18" i="22" s="1"/>
  <c r="C18" i="22"/>
  <c r="B18" i="22"/>
  <c r="AZ17" i="22"/>
  <c r="G17" i="21" s="1"/>
  <c r="AW17" i="22"/>
  <c r="AU17" i="22"/>
  <c r="AS17" i="22"/>
  <c r="AT17" i="22" s="1"/>
  <c r="AO17" i="22"/>
  <c r="AM17" i="22"/>
  <c r="AK17" i="22"/>
  <c r="AG17" i="22"/>
  <c r="AE17" i="22"/>
  <c r="AC17" i="22"/>
  <c r="Y17" i="22"/>
  <c r="W17" i="22"/>
  <c r="U17" i="22"/>
  <c r="V17" i="22" s="1"/>
  <c r="O17" i="22"/>
  <c r="M17" i="22"/>
  <c r="N17" i="22" s="1"/>
  <c r="I17" i="22"/>
  <c r="G17" i="22"/>
  <c r="E17" i="22"/>
  <c r="F17" i="22" s="1"/>
  <c r="C17" i="22"/>
  <c r="B17" i="22"/>
  <c r="AZ16" i="22"/>
  <c r="G16" i="21" s="1"/>
  <c r="AW16" i="22"/>
  <c r="AU16" i="22"/>
  <c r="AS16" i="22"/>
  <c r="AO16" i="22"/>
  <c r="AM16" i="22"/>
  <c r="AK16" i="22"/>
  <c r="AG16" i="22"/>
  <c r="AE16" i="22"/>
  <c r="AC16" i="22"/>
  <c r="Y16" i="22"/>
  <c r="W16" i="22"/>
  <c r="U16" i="22"/>
  <c r="V16" i="22" s="1"/>
  <c r="O16" i="22"/>
  <c r="M16" i="22"/>
  <c r="N16" i="22" s="1"/>
  <c r="I16" i="22"/>
  <c r="G16" i="22"/>
  <c r="E16" i="22"/>
  <c r="F16" i="22" s="1"/>
  <c r="C16" i="22"/>
  <c r="B16" i="22"/>
  <c r="AZ15" i="22"/>
  <c r="G15" i="21" s="1"/>
  <c r="AW15" i="22"/>
  <c r="AU15" i="22"/>
  <c r="AS15" i="22"/>
  <c r="AO15" i="22"/>
  <c r="AM15" i="22"/>
  <c r="AK15" i="22"/>
  <c r="AL15" i="22" s="1"/>
  <c r="AG15" i="22"/>
  <c r="AE15" i="22"/>
  <c r="AC15" i="22"/>
  <c r="Y15" i="22"/>
  <c r="W15" i="22"/>
  <c r="U15" i="22"/>
  <c r="V15" i="22" s="1"/>
  <c r="O15" i="22"/>
  <c r="M15" i="22"/>
  <c r="I15" i="22"/>
  <c r="G15" i="22"/>
  <c r="E15" i="22"/>
  <c r="F15" i="22" s="1"/>
  <c r="C15" i="22"/>
  <c r="B15" i="22"/>
  <c r="AZ14" i="22"/>
  <c r="G14" i="21" s="1"/>
  <c r="AW14" i="22"/>
  <c r="AU14" i="22"/>
  <c r="AS14" i="22"/>
  <c r="AO14" i="22"/>
  <c r="AM14" i="22"/>
  <c r="AK14" i="22"/>
  <c r="AL14" i="22" s="1"/>
  <c r="AG14" i="22"/>
  <c r="AE14" i="22"/>
  <c r="AC14" i="22"/>
  <c r="AD14" i="22" s="1"/>
  <c r="Y14" i="22"/>
  <c r="W14" i="22"/>
  <c r="U14" i="22"/>
  <c r="O14" i="22"/>
  <c r="M14" i="22"/>
  <c r="I14" i="22"/>
  <c r="G14" i="22"/>
  <c r="E14" i="22"/>
  <c r="F14" i="22" s="1"/>
  <c r="C14" i="22"/>
  <c r="B14" i="22"/>
  <c r="AZ13" i="22"/>
  <c r="G13" i="21" s="1"/>
  <c r="AW13" i="22"/>
  <c r="AU13" i="22"/>
  <c r="AS13" i="22"/>
  <c r="AT13" i="22" s="1"/>
  <c r="AO13" i="22"/>
  <c r="AM13" i="22"/>
  <c r="AK13" i="22"/>
  <c r="AL13" i="22" s="1"/>
  <c r="AG13" i="22"/>
  <c r="AE13" i="22"/>
  <c r="AC13" i="22"/>
  <c r="Y13" i="22"/>
  <c r="W13" i="22"/>
  <c r="U13" i="22"/>
  <c r="O13" i="22"/>
  <c r="M13" i="22"/>
  <c r="N13" i="22" s="1"/>
  <c r="I13" i="22"/>
  <c r="G13" i="22"/>
  <c r="E13" i="22"/>
  <c r="F13" i="22" s="1"/>
  <c r="C13" i="22"/>
  <c r="B13" i="22"/>
  <c r="AZ12" i="22"/>
  <c r="G12" i="21" s="1"/>
  <c r="AW12" i="22"/>
  <c r="AU12" i="22"/>
  <c r="AS12" i="22"/>
  <c r="AT12" i="22" s="1"/>
  <c r="AO12" i="22"/>
  <c r="AM12" i="22"/>
  <c r="AK12" i="22"/>
  <c r="AL12" i="22" s="1"/>
  <c r="AG12" i="22"/>
  <c r="AE12" i="22"/>
  <c r="AC12" i="22"/>
  <c r="Y12" i="22"/>
  <c r="W12" i="22"/>
  <c r="U12" i="22"/>
  <c r="V12" i="22" s="1"/>
  <c r="O12" i="22"/>
  <c r="M12" i="22"/>
  <c r="N12" i="22" s="1"/>
  <c r="I12" i="22"/>
  <c r="G12" i="22"/>
  <c r="E12" i="22"/>
  <c r="F12" i="22" s="1"/>
  <c r="C12" i="22"/>
  <c r="B12" i="22"/>
  <c r="AZ11" i="22"/>
  <c r="G11" i="21" s="1"/>
  <c r="AW11" i="22"/>
  <c r="AU11" i="22"/>
  <c r="AS11" i="22"/>
  <c r="AO11" i="22"/>
  <c r="AM11" i="22"/>
  <c r="AK11" i="22"/>
  <c r="AG11" i="22"/>
  <c r="AE11" i="22"/>
  <c r="AC11" i="22"/>
  <c r="AD11" i="22" s="1"/>
  <c r="Y11" i="22"/>
  <c r="W11" i="22"/>
  <c r="U11" i="22"/>
  <c r="V11" i="22" s="1"/>
  <c r="O11" i="22"/>
  <c r="M11" i="22"/>
  <c r="I11" i="22"/>
  <c r="G11" i="22"/>
  <c r="E11" i="22"/>
  <c r="F11" i="22" s="1"/>
  <c r="C11" i="22"/>
  <c r="B11" i="22"/>
  <c r="AZ10" i="22"/>
  <c r="G10" i="21" s="1"/>
  <c r="AW10" i="22"/>
  <c r="AU10" i="22"/>
  <c r="AS10" i="22"/>
  <c r="AO10" i="22"/>
  <c r="AM10" i="22"/>
  <c r="AK10" i="22"/>
  <c r="AL10" i="22" s="1"/>
  <c r="AG10" i="22"/>
  <c r="AE10" i="22"/>
  <c r="AC10" i="22"/>
  <c r="AD10" i="22" s="1"/>
  <c r="Y10" i="22"/>
  <c r="W10" i="22"/>
  <c r="U10" i="22"/>
  <c r="O10" i="22"/>
  <c r="M10" i="22"/>
  <c r="I10" i="22"/>
  <c r="G10" i="22"/>
  <c r="E10" i="22"/>
  <c r="F10" i="22" s="1"/>
  <c r="C10" i="22"/>
  <c r="B10" i="22"/>
  <c r="AZ9" i="22"/>
  <c r="G9" i="21" s="1"/>
  <c r="AW9" i="22"/>
  <c r="AU9" i="22"/>
  <c r="AS9" i="22"/>
  <c r="AT9" i="22" s="1"/>
  <c r="AO9" i="22"/>
  <c r="AM9" i="22"/>
  <c r="AK9" i="22"/>
  <c r="AL9" i="22" s="1"/>
  <c r="AG9" i="22"/>
  <c r="AE9" i="22"/>
  <c r="AC9" i="22"/>
  <c r="Y9" i="22"/>
  <c r="W9" i="22"/>
  <c r="U9" i="22"/>
  <c r="O9" i="22"/>
  <c r="M9" i="22"/>
  <c r="N9" i="22" s="1"/>
  <c r="I9" i="22"/>
  <c r="G9" i="22"/>
  <c r="E9" i="22"/>
  <c r="F9" i="22" s="1"/>
  <c r="C9" i="22"/>
  <c r="B9" i="22"/>
  <c r="AZ8" i="22"/>
  <c r="G8" i="21" s="1"/>
  <c r="AW8" i="22"/>
  <c r="AU8" i="22"/>
  <c r="AS8" i="22"/>
  <c r="AT8" i="22" s="1"/>
  <c r="AO8" i="22"/>
  <c r="AM8" i="22"/>
  <c r="AK8" i="22"/>
  <c r="AL8" i="22" s="1"/>
  <c r="AG8" i="22"/>
  <c r="AE8" i="22"/>
  <c r="AC8" i="22"/>
  <c r="Y8" i="22"/>
  <c r="W8" i="22"/>
  <c r="U8" i="22"/>
  <c r="V8" i="22" s="1"/>
  <c r="O8" i="22"/>
  <c r="M8" i="22"/>
  <c r="N8" i="22" s="1"/>
  <c r="I8" i="22"/>
  <c r="G8" i="22"/>
  <c r="E8" i="22"/>
  <c r="F8" i="22" s="1"/>
  <c r="C8" i="22"/>
  <c r="B8" i="22"/>
  <c r="AV6" i="22"/>
  <c r="AM6" i="22"/>
  <c r="AE6" i="22"/>
  <c r="W6" i="22"/>
  <c r="O6" i="22"/>
  <c r="G6" i="22"/>
  <c r="AV5" i="22"/>
  <c r="AM5" i="22"/>
  <c r="AE5" i="22"/>
  <c r="W5" i="22"/>
  <c r="O5" i="22"/>
  <c r="G5" i="22"/>
  <c r="B3" i="22"/>
  <c r="B2" i="22"/>
  <c r="BA62" i="26" l="1"/>
  <c r="AH30" i="26"/>
  <c r="BA72" i="26"/>
  <c r="AI30" i="22"/>
  <c r="BA28" i="26"/>
  <c r="L28" i="21" s="1"/>
  <c r="BA34" i="38"/>
  <c r="I34" i="45" s="1"/>
  <c r="AP29" i="26"/>
  <c r="BA23" i="26"/>
  <c r="L23" i="21" s="1"/>
  <c r="AY28" i="22"/>
  <c r="AQ72" i="22"/>
  <c r="AY35" i="23"/>
  <c r="AR37" i="23" s="1"/>
  <c r="AY37" i="23" s="1"/>
  <c r="AY38" i="23" s="1"/>
  <c r="S50" i="22"/>
  <c r="X29" i="22"/>
  <c r="AG32" i="45"/>
  <c r="AA50" i="22"/>
  <c r="AQ62" i="22"/>
  <c r="AA38" i="38"/>
  <c r="AA63" i="38" s="1"/>
  <c r="AY31" i="22"/>
  <c r="AI72" i="22"/>
  <c r="S21" i="22"/>
  <c r="AF22" i="22"/>
  <c r="L72" i="21"/>
  <c r="AA72" i="22"/>
  <c r="K62" i="22"/>
  <c r="I58" i="21"/>
  <c r="AY50" i="22"/>
  <c r="BB18" i="26"/>
  <c r="AQ35" i="23"/>
  <c r="AJ37" i="23" s="1"/>
  <c r="AQ37" i="23" s="1"/>
  <c r="AQ38" i="23" s="1"/>
  <c r="AQ63" i="23" s="1"/>
  <c r="AV33" i="28"/>
  <c r="AY33" i="28" s="1"/>
  <c r="AY35" i="38"/>
  <c r="AR37" i="38" s="1"/>
  <c r="AY37" i="38" s="1"/>
  <c r="AY38" i="38" s="1"/>
  <c r="AY63" i="38" s="1"/>
  <c r="AI13" i="22"/>
  <c r="S35" i="23"/>
  <c r="L37" i="23" s="1"/>
  <c r="S37" i="23" s="1"/>
  <c r="S38" i="23" s="1"/>
  <c r="S63" i="23" s="1"/>
  <c r="BA33" i="38"/>
  <c r="I33" i="45" s="1"/>
  <c r="AQ35" i="38"/>
  <c r="AJ37" i="38" s="1"/>
  <c r="AQ37" i="38" s="1"/>
  <c r="AQ38" i="38" s="1"/>
  <c r="AQ63" i="38" s="1"/>
  <c r="AJ65" i="38" s="1"/>
  <c r="AQ65" i="38" s="1"/>
  <c r="AQ67" i="38" s="1"/>
  <c r="AQ68" i="38" s="1"/>
  <c r="AN13" i="22"/>
  <c r="S14" i="22"/>
  <c r="AY14" i="22"/>
  <c r="AF25" i="22"/>
  <c r="AH25" i="22" s="1"/>
  <c r="BB27" i="26"/>
  <c r="AI8" i="22"/>
  <c r="AA9" i="22"/>
  <c r="AF10" i="22"/>
  <c r="AH10" i="22" s="1"/>
  <c r="P12" i="22"/>
  <c r="AV12" i="22"/>
  <c r="AX12" i="22" s="1"/>
  <c r="X19" i="22"/>
  <c r="AY27" i="22"/>
  <c r="I44" i="21"/>
  <c r="BA12" i="26"/>
  <c r="L12" i="21" s="1"/>
  <c r="BA9" i="26"/>
  <c r="L9" i="21" s="1"/>
  <c r="BB19" i="26"/>
  <c r="BA34" i="23"/>
  <c r="AY8" i="22"/>
  <c r="AN12" i="22"/>
  <c r="AP12" i="22" s="1"/>
  <c r="AI14" i="22"/>
  <c r="AQ18" i="22"/>
  <c r="AY18" i="22"/>
  <c r="AY19" i="22"/>
  <c r="AY21" i="22"/>
  <c r="AQ24" i="22"/>
  <c r="AV26" i="22"/>
  <c r="AX26" i="22" s="1"/>
  <c r="AF28" i="22"/>
  <c r="AH28" i="22" s="1"/>
  <c r="H29" i="22"/>
  <c r="P30" i="22"/>
  <c r="AV30" i="22"/>
  <c r="AX30" i="22" s="1"/>
  <c r="T65" i="38"/>
  <c r="AA65" i="38" s="1"/>
  <c r="AA67" i="38" s="1"/>
  <c r="AA68" i="38" s="1"/>
  <c r="BA36" i="38"/>
  <c r="I36" i="45" s="1"/>
  <c r="AI35" i="38"/>
  <c r="S38" i="38"/>
  <c r="S63" i="38" s="1"/>
  <c r="D37" i="38"/>
  <c r="K37" i="38" s="1"/>
  <c r="AB37" i="23"/>
  <c r="AI37" i="23" s="1"/>
  <c r="AI38" i="23" s="1"/>
  <c r="AI63" i="23" s="1"/>
  <c r="D37" i="23"/>
  <c r="K37" i="23" s="1"/>
  <c r="BA33" i="23"/>
  <c r="F33" i="45" s="1"/>
  <c r="BA36" i="23"/>
  <c r="F36" i="45" s="1"/>
  <c r="AA38" i="23"/>
  <c r="AA63" i="23" s="1"/>
  <c r="BA25" i="26"/>
  <c r="L25" i="21" s="1"/>
  <c r="AY13" i="22"/>
  <c r="S18" i="22"/>
  <c r="S19" i="22"/>
  <c r="P20" i="22"/>
  <c r="AI24" i="22"/>
  <c r="S26" i="22"/>
  <c r="AA26" i="22"/>
  <c r="BA48" i="22"/>
  <c r="I48" i="21" s="1"/>
  <c r="L50" i="21"/>
  <c r="K14" i="26"/>
  <c r="BB14" i="26" s="1"/>
  <c r="AN9" i="22"/>
  <c r="AP9" i="22" s="1"/>
  <c r="S10" i="22"/>
  <c r="X11" i="22"/>
  <c r="Z11" i="22" s="1"/>
  <c r="AI12" i="22"/>
  <c r="AA13" i="22"/>
  <c r="AQ13" i="22"/>
  <c r="AA15" i="22"/>
  <c r="AI16" i="22"/>
  <c r="S17" i="22"/>
  <c r="AI19" i="22"/>
  <c r="AQ19" i="22"/>
  <c r="AQ20" i="22"/>
  <c r="AV20" i="22"/>
  <c r="AX20" i="22" s="1"/>
  <c r="AQ29" i="22"/>
  <c r="AA31" i="22"/>
  <c r="AI50" i="22"/>
  <c r="BA47" i="22"/>
  <c r="I47" i="21" s="1"/>
  <c r="S62" i="22"/>
  <c r="AY62" i="22"/>
  <c r="AN33" i="28"/>
  <c r="AQ33" i="28" s="1"/>
  <c r="U32" i="21"/>
  <c r="AY12" i="22"/>
  <c r="AF14" i="22"/>
  <c r="AI17" i="22"/>
  <c r="AA18" i="22"/>
  <c r="AF18" i="22"/>
  <c r="AA21" i="22"/>
  <c r="AQ23" i="22"/>
  <c r="S27" i="22"/>
  <c r="AQ28" i="22"/>
  <c r="S30" i="22"/>
  <c r="BA46" i="22"/>
  <c r="I46" i="21" s="1"/>
  <c r="AQ50" i="22"/>
  <c r="AA62" i="22"/>
  <c r="BA61" i="22"/>
  <c r="I61" i="21" s="1"/>
  <c r="BA66" i="22"/>
  <c r="I66" i="21" s="1"/>
  <c r="BA50" i="26"/>
  <c r="AI9" i="22"/>
  <c r="AD9" i="22"/>
  <c r="AF9" i="22" s="1"/>
  <c r="S11" i="22"/>
  <c r="N11" i="22"/>
  <c r="P11" i="22" s="1"/>
  <c r="P16" i="22"/>
  <c r="R16" i="22" s="1"/>
  <c r="P18" i="22"/>
  <c r="R18" i="22" s="1"/>
  <c r="AN24" i="22"/>
  <c r="AP24" i="22" s="1"/>
  <c r="S25" i="22"/>
  <c r="N25" i="22"/>
  <c r="P25" i="22" s="1"/>
  <c r="R25" i="22" s="1"/>
  <c r="AY25" i="22"/>
  <c r="AT25" i="22"/>
  <c r="AV25" i="22" s="1"/>
  <c r="AN27" i="22"/>
  <c r="AP27" i="22" s="1"/>
  <c r="S28" i="22"/>
  <c r="N28" i="22"/>
  <c r="P28" i="22" s="1"/>
  <c r="AV18" i="22"/>
  <c r="AX18" i="22" s="1"/>
  <c r="AA10" i="22"/>
  <c r="V10" i="22"/>
  <c r="X10" i="22" s="1"/>
  <c r="X15" i="22"/>
  <c r="Z15" i="22" s="1"/>
  <c r="AN19" i="22"/>
  <c r="AP19" i="22" s="1"/>
  <c r="P26" i="22"/>
  <c r="R26" i="22" s="1"/>
  <c r="AQ17" i="22"/>
  <c r="AL17" i="22"/>
  <c r="AN17" i="22" s="1"/>
  <c r="H19" i="22"/>
  <c r="X21" i="22"/>
  <c r="Z21" i="22" s="1"/>
  <c r="P22" i="22"/>
  <c r="R22" i="22" s="1"/>
  <c r="AQ10" i="22"/>
  <c r="AQ15" i="22"/>
  <c r="AQ22" i="22"/>
  <c r="BB29" i="26"/>
  <c r="J13" i="26"/>
  <c r="K13" i="26" s="1"/>
  <c r="BB13" i="26" s="1"/>
  <c r="AX22" i="28"/>
  <c r="AX36" i="28" s="1"/>
  <c r="AY36" i="28" s="1"/>
  <c r="AQ9" i="22"/>
  <c r="AI10" i="22"/>
  <c r="AY11" i="22"/>
  <c r="AY17" i="22"/>
  <c r="AQ21" i="22"/>
  <c r="AI23" i="22"/>
  <c r="AA24" i="22"/>
  <c r="AI26" i="22"/>
  <c r="AI28" i="22"/>
  <c r="BA22" i="26"/>
  <c r="L22" i="21" s="1"/>
  <c r="BB9" i="26"/>
  <c r="K10" i="26"/>
  <c r="BB10" i="26" s="1"/>
  <c r="P28" i="26"/>
  <c r="R28" i="26" s="1"/>
  <c r="AH25" i="26"/>
  <c r="AV33" i="29"/>
  <c r="AY33" i="29" s="1"/>
  <c r="K24" i="26"/>
  <c r="BB24" i="26" s="1"/>
  <c r="AF26" i="26"/>
  <c r="AH26" i="26" s="1"/>
  <c r="AV28" i="26"/>
  <c r="AX28" i="26" s="1"/>
  <c r="AV26" i="26"/>
  <c r="AX26" i="26" s="1"/>
  <c r="AY9" i="22"/>
  <c r="AI11" i="22"/>
  <c r="S20" i="22"/>
  <c r="AI22" i="22"/>
  <c r="S23" i="22"/>
  <c r="AL29" i="22"/>
  <c r="BB26" i="26"/>
  <c r="AA8" i="22"/>
  <c r="AA11" i="22"/>
  <c r="AA12" i="22"/>
  <c r="S15" i="22"/>
  <c r="AI15" i="22"/>
  <c r="AA16" i="22"/>
  <c r="AY16" i="22"/>
  <c r="AI20" i="22"/>
  <c r="AA22" i="22"/>
  <c r="AL22" i="22"/>
  <c r="AN22" i="22" s="1"/>
  <c r="AP22" i="22" s="1"/>
  <c r="AA25" i="22"/>
  <c r="AI25" i="22"/>
  <c r="AY26" i="22"/>
  <c r="AT28" i="22"/>
  <c r="AV28" i="22" s="1"/>
  <c r="AI29" i="22"/>
  <c r="AD30" i="22"/>
  <c r="AQ31" i="22"/>
  <c r="BB17" i="26"/>
  <c r="AF33" i="28"/>
  <c r="AI33" i="28" s="1"/>
  <c r="S8" i="22"/>
  <c r="AQ8" i="22"/>
  <c r="S9" i="22"/>
  <c r="AY10" i="22"/>
  <c r="AQ11" i="22"/>
  <c r="AT11" i="22"/>
  <c r="AV11" i="22" s="1"/>
  <c r="S12" i="22"/>
  <c r="AQ12" i="22"/>
  <c r="S13" i="22"/>
  <c r="AA14" i="22"/>
  <c r="AQ14" i="22"/>
  <c r="N15" i="22"/>
  <c r="P15" i="22" s="1"/>
  <c r="AN15" i="22"/>
  <c r="AP15" i="22" s="1"/>
  <c r="S16" i="22"/>
  <c r="AT16" i="22"/>
  <c r="AA17" i="22"/>
  <c r="AI18" i="22"/>
  <c r="AA19" i="22"/>
  <c r="AA20" i="22"/>
  <c r="AY20" i="22"/>
  <c r="AI21" i="22"/>
  <c r="AL21" i="22"/>
  <c r="AN21" i="22" s="1"/>
  <c r="S22" i="22"/>
  <c r="AY22" i="22"/>
  <c r="AA23" i="22"/>
  <c r="AD23" i="22"/>
  <c r="AF23" i="22" s="1"/>
  <c r="AH23" i="22" s="1"/>
  <c r="AY23" i="22"/>
  <c r="S24" i="22"/>
  <c r="V24" i="22"/>
  <c r="X24" i="22" s="1"/>
  <c r="Z24" i="22" s="1"/>
  <c r="AY24" i="22"/>
  <c r="AA27" i="22"/>
  <c r="AQ27" i="22"/>
  <c r="AA29" i="22"/>
  <c r="AA30" i="22"/>
  <c r="AY30" i="22"/>
  <c r="S31" i="22"/>
  <c r="AL31" i="22"/>
  <c r="K28" i="26"/>
  <c r="BB28" i="26" s="1"/>
  <c r="BA30" i="26"/>
  <c r="L30" i="21" s="1"/>
  <c r="BA21" i="26"/>
  <c r="L21" i="21" s="1"/>
  <c r="BA16" i="26"/>
  <c r="L16" i="21" s="1"/>
  <c r="BA15" i="26"/>
  <c r="L15" i="21" s="1"/>
  <c r="BA26" i="26"/>
  <c r="L26" i="21" s="1"/>
  <c r="J21" i="26"/>
  <c r="K21" i="26" s="1"/>
  <c r="BB21" i="26" s="1"/>
  <c r="J12" i="26"/>
  <c r="K12" i="26" s="1"/>
  <c r="BB12" i="26" s="1"/>
  <c r="X33" i="27"/>
  <c r="AA33" i="27" s="1"/>
  <c r="P33" i="27"/>
  <c r="S33" i="27" s="1"/>
  <c r="O32" i="21"/>
  <c r="BA32" i="28"/>
  <c r="P33" i="28"/>
  <c r="S33" i="28" s="1"/>
  <c r="S35" i="28" s="1"/>
  <c r="L37" i="28" s="1"/>
  <c r="S37" i="28" s="1"/>
  <c r="R32" i="21"/>
  <c r="AF33" i="29"/>
  <c r="AI33" i="29" s="1"/>
  <c r="P33" i="29"/>
  <c r="S33" i="29" s="1"/>
  <c r="X33" i="29"/>
  <c r="AA33" i="29" s="1"/>
  <c r="AX11" i="29"/>
  <c r="AX36" i="29" s="1"/>
  <c r="AY36" i="29" s="1"/>
  <c r="K20" i="26"/>
  <c r="BB20" i="26" s="1"/>
  <c r="X27" i="26"/>
  <c r="Z27" i="26" s="1"/>
  <c r="AA35" i="29"/>
  <c r="T37" i="29" s="1"/>
  <c r="AA37" i="29" s="1"/>
  <c r="BB32" i="29"/>
  <c r="AB34" i="29"/>
  <c r="AI34" i="29" s="1"/>
  <c r="AH36" i="29"/>
  <c r="AI36" i="29" s="1"/>
  <c r="Z10" i="29"/>
  <c r="Z36" i="29" s="1"/>
  <c r="AA36" i="29" s="1"/>
  <c r="AP36" i="29"/>
  <c r="AQ36" i="29" s="1"/>
  <c r="J36" i="29"/>
  <c r="K36" i="29" s="1"/>
  <c r="K35" i="29"/>
  <c r="AN33" i="29"/>
  <c r="AQ33" i="29" s="1"/>
  <c r="BA32" i="29"/>
  <c r="L34" i="29"/>
  <c r="S34" i="29" s="1"/>
  <c r="AJ34" i="29"/>
  <c r="AQ34" i="29" s="1"/>
  <c r="R36" i="29"/>
  <c r="S36" i="29" s="1"/>
  <c r="AR34" i="29"/>
  <c r="AY34" i="29" s="1"/>
  <c r="AP8" i="28"/>
  <c r="AP36" i="28" s="1"/>
  <c r="AQ36" i="28" s="1"/>
  <c r="Z36" i="28"/>
  <c r="AA36" i="28" s="1"/>
  <c r="AR34" i="28"/>
  <c r="AY34" i="28" s="1"/>
  <c r="AY35" i="28" s="1"/>
  <c r="AR37" i="28" s="1"/>
  <c r="AY37" i="28" s="1"/>
  <c r="K35" i="28"/>
  <c r="AJ34" i="28"/>
  <c r="AQ34" i="28" s="1"/>
  <c r="AB34" i="28"/>
  <c r="AI34" i="28" s="1"/>
  <c r="R36" i="28"/>
  <c r="S36" i="28" s="1"/>
  <c r="T34" i="28"/>
  <c r="AA34" i="28" s="1"/>
  <c r="AH9" i="28"/>
  <c r="AH36" i="28" s="1"/>
  <c r="AI36" i="28" s="1"/>
  <c r="J36" i="28"/>
  <c r="K36" i="28" s="1"/>
  <c r="K8" i="28"/>
  <c r="BB8" i="28" s="1"/>
  <c r="BB32" i="28" s="1"/>
  <c r="X33" i="28"/>
  <c r="AA33" i="28" s="1"/>
  <c r="AH36" i="27"/>
  <c r="AI36" i="27" s="1"/>
  <c r="Z36" i="27"/>
  <c r="AA36" i="27" s="1"/>
  <c r="AP36" i="27"/>
  <c r="AQ36" i="27" s="1"/>
  <c r="L34" i="27"/>
  <c r="S34" i="27" s="1"/>
  <c r="R36" i="27"/>
  <c r="S36" i="27" s="1"/>
  <c r="AR34" i="27"/>
  <c r="AY34" i="27" s="1"/>
  <c r="T34" i="27"/>
  <c r="AA34" i="27" s="1"/>
  <c r="J36" i="27"/>
  <c r="K36" i="27" s="1"/>
  <c r="AX36" i="27"/>
  <c r="AY36" i="27" s="1"/>
  <c r="AV33" i="27"/>
  <c r="AY33" i="27" s="1"/>
  <c r="BA32" i="27"/>
  <c r="AB34" i="27"/>
  <c r="AI34" i="27" s="1"/>
  <c r="AF33" i="27"/>
  <c r="AI33" i="27" s="1"/>
  <c r="AN33" i="27"/>
  <c r="AQ33" i="27" s="1"/>
  <c r="BB32" i="27"/>
  <c r="K35" i="27"/>
  <c r="AJ34" i="27"/>
  <c r="AQ34" i="27" s="1"/>
  <c r="AF19" i="26"/>
  <c r="AH19" i="26" s="1"/>
  <c r="X13" i="26"/>
  <c r="Z13" i="26" s="1"/>
  <c r="AV10" i="26"/>
  <c r="AX10" i="26" s="1"/>
  <c r="AN18" i="26"/>
  <c r="AP18" i="26" s="1"/>
  <c r="AV11" i="26"/>
  <c r="AX11" i="26" s="1"/>
  <c r="P25" i="26"/>
  <c r="R25" i="26" s="1"/>
  <c r="P24" i="26"/>
  <c r="R24" i="26" s="1"/>
  <c r="AV20" i="26"/>
  <c r="AX20" i="26" s="1"/>
  <c r="BA24" i="26"/>
  <c r="L24" i="21" s="1"/>
  <c r="AF23" i="26"/>
  <c r="AH23" i="26" s="1"/>
  <c r="X28" i="26"/>
  <c r="Z28" i="26" s="1"/>
  <c r="AN15" i="26"/>
  <c r="AP15" i="26" s="1"/>
  <c r="BA10" i="26"/>
  <c r="L10" i="21" s="1"/>
  <c r="P10" i="26"/>
  <c r="R10" i="26" s="1"/>
  <c r="J31" i="26"/>
  <c r="K31" i="26" s="1"/>
  <c r="BB31" i="26" s="1"/>
  <c r="AV25" i="26"/>
  <c r="AX25" i="26" s="1"/>
  <c r="AN16" i="26"/>
  <c r="AP16" i="26" s="1"/>
  <c r="AF13" i="26"/>
  <c r="AH13" i="26" s="1"/>
  <c r="P11" i="26"/>
  <c r="R11" i="26" s="1"/>
  <c r="AL32" i="26"/>
  <c r="AN8" i="26"/>
  <c r="AP8" i="26" s="1"/>
  <c r="AT32" i="26"/>
  <c r="H33" i="26"/>
  <c r="K33" i="26" s="1"/>
  <c r="BA13" i="26"/>
  <c r="L13" i="21" s="1"/>
  <c r="BA11" i="26"/>
  <c r="L11" i="21" s="1"/>
  <c r="AN30" i="26"/>
  <c r="AP30" i="26" s="1"/>
  <c r="AV24" i="26"/>
  <c r="AX24" i="26" s="1"/>
  <c r="X14" i="26"/>
  <c r="Z14" i="26" s="1"/>
  <c r="AF31" i="26"/>
  <c r="AH31" i="26" s="1"/>
  <c r="X24" i="26"/>
  <c r="Z24" i="26" s="1"/>
  <c r="N32" i="26"/>
  <c r="X23" i="26"/>
  <c r="Z23" i="26" s="1"/>
  <c r="BA20" i="26"/>
  <c r="L20" i="21" s="1"/>
  <c r="P20" i="26"/>
  <c r="R20" i="26" s="1"/>
  <c r="J30" i="26"/>
  <c r="K30" i="26" s="1"/>
  <c r="BB30" i="26" s="1"/>
  <c r="X19" i="26"/>
  <c r="Z19" i="26" s="1"/>
  <c r="V32" i="26"/>
  <c r="X17" i="26"/>
  <c r="Z17" i="26" s="1"/>
  <c r="AV14" i="26"/>
  <c r="AX14" i="26" s="1"/>
  <c r="AF12" i="26"/>
  <c r="AH12" i="26" s="1"/>
  <c r="X9" i="26"/>
  <c r="Z9" i="26" s="1"/>
  <c r="AD32" i="26"/>
  <c r="AF8" i="26"/>
  <c r="AF27" i="26"/>
  <c r="AH27" i="26" s="1"/>
  <c r="AV21" i="26"/>
  <c r="AX21" i="26" s="1"/>
  <c r="AV17" i="26"/>
  <c r="AX17" i="26" s="1"/>
  <c r="AV15" i="26"/>
  <c r="AX15" i="26" s="1"/>
  <c r="X10" i="26"/>
  <c r="Z10" i="26" s="1"/>
  <c r="J25" i="26"/>
  <c r="K25" i="26" s="1"/>
  <c r="BB25" i="26" s="1"/>
  <c r="J22" i="26"/>
  <c r="K22" i="26" s="1"/>
  <c r="BB22" i="26" s="1"/>
  <c r="P21" i="26"/>
  <c r="R21" i="26" s="1"/>
  <c r="X20" i="26"/>
  <c r="Z20" i="26" s="1"/>
  <c r="BA19" i="26"/>
  <c r="L19" i="21" s="1"/>
  <c r="J16" i="26"/>
  <c r="K16" i="26" s="1"/>
  <c r="BB16" i="26" s="1"/>
  <c r="BA8" i="26"/>
  <c r="L8" i="21" s="1"/>
  <c r="J15" i="26"/>
  <c r="K15" i="26" s="1"/>
  <c r="BB15" i="26" s="1"/>
  <c r="J11" i="26"/>
  <c r="K11" i="26" s="1"/>
  <c r="BB11" i="26" s="1"/>
  <c r="AN21" i="26"/>
  <c r="AP21" i="26" s="1"/>
  <c r="P29" i="26"/>
  <c r="R29" i="26" s="1"/>
  <c r="BA29" i="26"/>
  <c r="L29" i="21" s="1"/>
  <c r="AF16" i="26"/>
  <c r="AH16" i="26" s="1"/>
  <c r="AV29" i="26"/>
  <c r="AX29" i="26" s="1"/>
  <c r="AN25" i="26"/>
  <c r="AP25" i="26" s="1"/>
  <c r="AF22" i="26"/>
  <c r="AH22" i="26" s="1"/>
  <c r="K23" i="26"/>
  <c r="BB23" i="26" s="1"/>
  <c r="BA14" i="26"/>
  <c r="L14" i="21" s="1"/>
  <c r="P14" i="26"/>
  <c r="R14" i="26" s="1"/>
  <c r="AN11" i="26"/>
  <c r="AP11" i="26" s="1"/>
  <c r="AN22" i="26"/>
  <c r="AP22" i="26" s="1"/>
  <c r="AF17" i="26"/>
  <c r="AH17" i="26" s="1"/>
  <c r="P15" i="26"/>
  <c r="R15" i="26" s="1"/>
  <c r="AN12" i="26"/>
  <c r="AP12" i="26" s="1"/>
  <c r="AF9" i="26"/>
  <c r="AH9" i="26" s="1"/>
  <c r="AF18" i="26"/>
  <c r="AH18" i="26" s="1"/>
  <c r="BA18" i="26"/>
  <c r="L18" i="21" s="1"/>
  <c r="R8" i="26"/>
  <c r="J8" i="26"/>
  <c r="D34" i="26"/>
  <c r="K34" i="26" s="1"/>
  <c r="BA17" i="26"/>
  <c r="L17" i="21" s="1"/>
  <c r="AZ32" i="22"/>
  <c r="AV13" i="22"/>
  <c r="AX13" i="22" s="1"/>
  <c r="H15" i="22"/>
  <c r="J15" i="22" s="1"/>
  <c r="K15" i="22" s="1"/>
  <c r="AV9" i="22"/>
  <c r="AX9" i="22" s="1"/>
  <c r="AN10" i="22"/>
  <c r="AP10" i="22" s="1"/>
  <c r="AF11" i="22"/>
  <c r="AH11" i="22" s="1"/>
  <c r="X12" i="22"/>
  <c r="Z12" i="22" s="1"/>
  <c r="H14" i="22"/>
  <c r="J14" i="22" s="1"/>
  <c r="K14" i="22" s="1"/>
  <c r="X8" i="22"/>
  <c r="Z8" i="22" s="1"/>
  <c r="H11" i="22"/>
  <c r="J11" i="22" s="1"/>
  <c r="K11" i="22" s="1"/>
  <c r="P9" i="22"/>
  <c r="R9" i="22" s="1"/>
  <c r="H10" i="22"/>
  <c r="P13" i="22"/>
  <c r="R13" i="22" s="1"/>
  <c r="AN14" i="22"/>
  <c r="AP14" i="22" s="1"/>
  <c r="R12" i="22"/>
  <c r="AP13" i="22"/>
  <c r="AH14" i="22"/>
  <c r="F32" i="22"/>
  <c r="AH9" i="22"/>
  <c r="Z10" i="22"/>
  <c r="AD13" i="22"/>
  <c r="V14" i="22"/>
  <c r="P23" i="22"/>
  <c r="R23" i="22" s="1"/>
  <c r="H24" i="22"/>
  <c r="J24" i="22" s="1"/>
  <c r="K24" i="22" s="1"/>
  <c r="P8" i="22"/>
  <c r="R8" i="22" s="1"/>
  <c r="AD8" i="22"/>
  <c r="BA8" i="22" s="1"/>
  <c r="I8" i="21" s="1"/>
  <c r="AV8" i="22"/>
  <c r="AX8" i="22" s="1"/>
  <c r="H9" i="22"/>
  <c r="J9" i="22" s="1"/>
  <c r="V9" i="22"/>
  <c r="N10" i="22"/>
  <c r="AT10" i="22"/>
  <c r="AL11" i="22"/>
  <c r="AD12" i="22"/>
  <c r="H13" i="22"/>
  <c r="J13" i="22" s="1"/>
  <c r="V13" i="22"/>
  <c r="N14" i="22"/>
  <c r="AT14" i="22"/>
  <c r="AY15" i="22"/>
  <c r="AT15" i="22"/>
  <c r="H16" i="22"/>
  <c r="J16" i="22" s="1"/>
  <c r="AF20" i="22"/>
  <c r="AH20" i="22" s="1"/>
  <c r="H25" i="22"/>
  <c r="J25" i="22" s="1"/>
  <c r="K25" i="22" s="1"/>
  <c r="H8" i="22"/>
  <c r="J8" i="22" s="1"/>
  <c r="AN8" i="22"/>
  <c r="H12" i="22"/>
  <c r="J12" i="22" s="1"/>
  <c r="AD15" i="22"/>
  <c r="AQ16" i="22"/>
  <c r="AL16" i="22"/>
  <c r="X17" i="22"/>
  <c r="Z17" i="22" s="1"/>
  <c r="H20" i="22"/>
  <c r="AV23" i="22"/>
  <c r="AX23" i="22" s="1"/>
  <c r="AH18" i="22"/>
  <c r="Z19" i="22"/>
  <c r="R20" i="22"/>
  <c r="AH22" i="22"/>
  <c r="AV22" i="22"/>
  <c r="AX22" i="22" s="1"/>
  <c r="H23" i="22"/>
  <c r="J23" i="22" s="1"/>
  <c r="V23" i="22"/>
  <c r="AN23" i="22"/>
  <c r="AP23" i="22" s="1"/>
  <c r="N24" i="22"/>
  <c r="AF24" i="22"/>
  <c r="AH24" i="22" s="1"/>
  <c r="AT24" i="22"/>
  <c r="X25" i="22"/>
  <c r="Z25" i="22" s="1"/>
  <c r="H27" i="22"/>
  <c r="J27" i="22" s="1"/>
  <c r="P27" i="22"/>
  <c r="R27" i="22" s="1"/>
  <c r="AI27" i="22"/>
  <c r="AD27" i="22"/>
  <c r="AV27" i="22"/>
  <c r="AX27" i="22" s="1"/>
  <c r="R28" i="22"/>
  <c r="AA28" i="22"/>
  <c r="V28" i="22"/>
  <c r="AN28" i="22"/>
  <c r="AP28" i="22" s="1"/>
  <c r="Z29" i="22"/>
  <c r="R30" i="22"/>
  <c r="BA44" i="22"/>
  <c r="K72" i="22"/>
  <c r="BA70" i="22"/>
  <c r="I70" i="21" s="1"/>
  <c r="X16" i="22"/>
  <c r="Z16" i="22" s="1"/>
  <c r="P17" i="22"/>
  <c r="R17" i="22" s="1"/>
  <c r="AD17" i="22"/>
  <c r="AV17" i="22"/>
  <c r="AX17" i="22" s="1"/>
  <c r="H18" i="22"/>
  <c r="V18" i="22"/>
  <c r="AN18" i="22"/>
  <c r="AP18" i="22" s="1"/>
  <c r="N19" i="22"/>
  <c r="AF19" i="22"/>
  <c r="AH19" i="22" s="1"/>
  <c r="AT19" i="22"/>
  <c r="X20" i="22"/>
  <c r="Z20" i="22" s="1"/>
  <c r="AL20" i="22"/>
  <c r="P21" i="22"/>
  <c r="R21" i="22" s="1"/>
  <c r="AD21" i="22"/>
  <c r="AV21" i="22"/>
  <c r="AX21" i="22" s="1"/>
  <c r="H22" i="22"/>
  <c r="V22" i="22"/>
  <c r="AX28" i="22"/>
  <c r="S29" i="22"/>
  <c r="N29" i="22"/>
  <c r="AF29" i="22"/>
  <c r="AH29" i="22" s="1"/>
  <c r="H30" i="22"/>
  <c r="X30" i="22"/>
  <c r="Z30" i="22" s="1"/>
  <c r="BA49" i="22"/>
  <c r="I49" i="21" s="1"/>
  <c r="BA58" i="22"/>
  <c r="BA60" i="22"/>
  <c r="I60" i="21" s="1"/>
  <c r="S72" i="22"/>
  <c r="AY72" i="22"/>
  <c r="AD16" i="22"/>
  <c r="H17" i="22"/>
  <c r="H21" i="22"/>
  <c r="J21" i="22" s="1"/>
  <c r="AQ25" i="22"/>
  <c r="AL25" i="22"/>
  <c r="AY29" i="22"/>
  <c r="AT29" i="22"/>
  <c r="AQ30" i="22"/>
  <c r="AL30" i="22"/>
  <c r="BA71" i="22"/>
  <c r="I71" i="21" s="1"/>
  <c r="H26" i="22"/>
  <c r="J26" i="22" s="1"/>
  <c r="K26" i="22" s="1"/>
  <c r="X26" i="22"/>
  <c r="Z26" i="22" s="1"/>
  <c r="AQ26" i="22"/>
  <c r="AL26" i="22"/>
  <c r="H28" i="22"/>
  <c r="H31" i="22"/>
  <c r="J31" i="22" s="1"/>
  <c r="P31" i="22"/>
  <c r="R31" i="22" s="1"/>
  <c r="AI31" i="22"/>
  <c r="AD31" i="22"/>
  <c r="AV31" i="22"/>
  <c r="AX31" i="22" s="1"/>
  <c r="K50" i="22"/>
  <c r="AD26" i="22"/>
  <c r="BA26" i="22" s="1"/>
  <c r="I26" i="21" s="1"/>
  <c r="V27" i="22"/>
  <c r="J29" i="22"/>
  <c r="K29" i="22" s="1"/>
  <c r="V31" i="22"/>
  <c r="B71" i="21"/>
  <c r="B70" i="21"/>
  <c r="B66" i="21"/>
  <c r="B61" i="21"/>
  <c r="B60" i="21"/>
  <c r="B57" i="21"/>
  <c r="B54" i="21"/>
  <c r="B53" i="21"/>
  <c r="B52" i="21"/>
  <c r="B49" i="21"/>
  <c r="B48" i="21"/>
  <c r="B47" i="21"/>
  <c r="B46" i="21"/>
  <c r="B41" i="21"/>
  <c r="B42" i="21"/>
  <c r="B43" i="21"/>
  <c r="B40" i="21"/>
  <c r="B37" i="21"/>
  <c r="B34" i="21"/>
  <c r="I35" i="45" l="1"/>
  <c r="AG36" i="45"/>
  <c r="AR65" i="23"/>
  <c r="AY65" i="23" s="1"/>
  <c r="AY67" i="23" s="1"/>
  <c r="AY68" i="23" s="1"/>
  <c r="R15" i="22"/>
  <c r="BA35" i="23"/>
  <c r="AY63" i="23"/>
  <c r="AA35" i="27"/>
  <c r="S38" i="28"/>
  <c r="S63" i="28" s="1"/>
  <c r="S35" i="27"/>
  <c r="L37" i="27" s="1"/>
  <c r="S37" i="27" s="1"/>
  <c r="S38" i="27" s="1"/>
  <c r="S63" i="27" s="1"/>
  <c r="AG33" i="45"/>
  <c r="AA35" i="28"/>
  <c r="T37" i="28" s="1"/>
  <c r="AA37" i="28" s="1"/>
  <c r="AA38" i="28" s="1"/>
  <c r="AA63" i="28" s="1"/>
  <c r="L34" i="45"/>
  <c r="L35" i="45" s="1"/>
  <c r="F34" i="45"/>
  <c r="AP17" i="22"/>
  <c r="AY35" i="27"/>
  <c r="BA62" i="22"/>
  <c r="I62" i="21"/>
  <c r="BA22" i="22"/>
  <c r="I22" i="21" s="1"/>
  <c r="AQ73" i="38"/>
  <c r="AJ74" i="38"/>
  <c r="AQ74" i="38" s="1"/>
  <c r="AA73" i="38"/>
  <c r="T74" i="38"/>
  <c r="AA74" i="38" s="1"/>
  <c r="L65" i="38"/>
  <c r="S65" i="38" s="1"/>
  <c r="S67" i="38" s="1"/>
  <c r="S68" i="38" s="1"/>
  <c r="AB37" i="38"/>
  <c r="AI37" i="38" s="1"/>
  <c r="AI38" i="38" s="1"/>
  <c r="AI63" i="38" s="1"/>
  <c r="AR65" i="38"/>
  <c r="AY65" i="38" s="1"/>
  <c r="AY67" i="38" s="1"/>
  <c r="AY68" i="38" s="1"/>
  <c r="K38" i="38"/>
  <c r="BA35" i="38"/>
  <c r="L65" i="23"/>
  <c r="AB65" i="23"/>
  <c r="AJ65" i="23"/>
  <c r="T65" i="23"/>
  <c r="BA37" i="23"/>
  <c r="F37" i="45" s="1"/>
  <c r="K38" i="23"/>
  <c r="I50" i="21"/>
  <c r="AI35" i="28"/>
  <c r="AB37" i="28" s="1"/>
  <c r="AI37" i="28" s="1"/>
  <c r="AI38" i="28" s="1"/>
  <c r="AI63" i="28" s="1"/>
  <c r="BA50" i="22"/>
  <c r="I72" i="21"/>
  <c r="BA24" i="22"/>
  <c r="I24" i="21" s="1"/>
  <c r="BA16" i="22"/>
  <c r="I16" i="21" s="1"/>
  <c r="BA32" i="26"/>
  <c r="BA33" i="27"/>
  <c r="O33" i="21" s="1"/>
  <c r="AQ35" i="28"/>
  <c r="AQ35" i="29"/>
  <c r="AJ37" i="29" s="1"/>
  <c r="AQ37" i="29" s="1"/>
  <c r="AQ38" i="29" s="1"/>
  <c r="AQ63" i="29" s="1"/>
  <c r="AA38" i="29"/>
  <c r="AA63" i="29" s="1"/>
  <c r="T65" i="29" s="1"/>
  <c r="AA65" i="29" s="1"/>
  <c r="AA67" i="29" s="1"/>
  <c r="AA68" i="29" s="1"/>
  <c r="BB25" i="22"/>
  <c r="BA34" i="28"/>
  <c r="R34" i="21" s="1"/>
  <c r="J19" i="22"/>
  <c r="K19" i="22" s="1"/>
  <c r="BB19" i="22" s="1"/>
  <c r="BB29" i="22"/>
  <c r="BA28" i="22"/>
  <c r="I28" i="21" s="1"/>
  <c r="BA21" i="22"/>
  <c r="I21" i="21" s="1"/>
  <c r="BA23" i="22"/>
  <c r="I23" i="21" s="1"/>
  <c r="AP21" i="22"/>
  <c r="AX11" i="22"/>
  <c r="BB11" i="22"/>
  <c r="BB15" i="22"/>
  <c r="L32" i="21"/>
  <c r="AV33" i="26"/>
  <c r="AY33" i="26" s="1"/>
  <c r="S35" i="29"/>
  <c r="L37" i="29" s="1"/>
  <c r="S37" i="29" s="1"/>
  <c r="S38" i="29" s="1"/>
  <c r="S63" i="29" s="1"/>
  <c r="Z36" i="26"/>
  <c r="AA36" i="26" s="1"/>
  <c r="BB14" i="22"/>
  <c r="AN31" i="22"/>
  <c r="AP31" i="22" s="1"/>
  <c r="AF30" i="22"/>
  <c r="AH30" i="22" s="1"/>
  <c r="J28" i="22"/>
  <c r="K28" i="22" s="1"/>
  <c r="BB28" i="22" s="1"/>
  <c r="AX25" i="22"/>
  <c r="K16" i="22"/>
  <c r="BB16" i="22" s="1"/>
  <c r="AL32" i="22"/>
  <c r="AJ34" i="22" s="1"/>
  <c r="AQ34" i="22" s="1"/>
  <c r="BB24" i="22"/>
  <c r="R11" i="22"/>
  <c r="J10" i="22"/>
  <c r="K10" i="22" s="1"/>
  <c r="BB10" i="22" s="1"/>
  <c r="AY35" i="29"/>
  <c r="AR37" i="29" s="1"/>
  <c r="AY37" i="29" s="1"/>
  <c r="AY38" i="29" s="1"/>
  <c r="AI35" i="29"/>
  <c r="AB37" i="29" s="1"/>
  <c r="AI37" i="29" s="1"/>
  <c r="AI38" i="29" s="1"/>
  <c r="AI63" i="29" s="1"/>
  <c r="AB65" i="29" s="1"/>
  <c r="AI65" i="29" s="1"/>
  <c r="AI67" i="29" s="1"/>
  <c r="AI68" i="29" s="1"/>
  <c r="AV16" i="22"/>
  <c r="AX16" i="22" s="1"/>
  <c r="AN29" i="22"/>
  <c r="AP29" i="22" s="1"/>
  <c r="BA33" i="29"/>
  <c r="U33" i="21" s="1"/>
  <c r="BA36" i="29"/>
  <c r="U36" i="21" s="1"/>
  <c r="BA34" i="29"/>
  <c r="U34" i="21" s="1"/>
  <c r="D37" i="29"/>
  <c r="K37" i="29" s="1"/>
  <c r="L65" i="28"/>
  <c r="S65" i="28" s="1"/>
  <c r="S67" i="28" s="1"/>
  <c r="S68" i="28" s="1"/>
  <c r="AJ37" i="28"/>
  <c r="AQ37" i="28" s="1"/>
  <c r="AQ38" i="28" s="1"/>
  <c r="AQ63" i="28" s="1"/>
  <c r="BA35" i="28"/>
  <c r="D37" i="28"/>
  <c r="K37" i="28" s="1"/>
  <c r="BA33" i="28"/>
  <c r="R33" i="21" s="1"/>
  <c r="BA36" i="28"/>
  <c r="R36" i="21" s="1"/>
  <c r="AY38" i="28"/>
  <c r="AY63" i="28" s="1"/>
  <c r="D37" i="27"/>
  <c r="K37" i="27" s="1"/>
  <c r="AI35" i="27"/>
  <c r="BA36" i="27"/>
  <c r="O36" i="21" s="1"/>
  <c r="BA34" i="27"/>
  <c r="O34" i="21" s="1"/>
  <c r="T37" i="27"/>
  <c r="AA37" i="27" s="1"/>
  <c r="AA38" i="27" s="1"/>
  <c r="AA63" i="27" s="1"/>
  <c r="AR37" i="27"/>
  <c r="AY37" i="27" s="1"/>
  <c r="AY38" i="27" s="1"/>
  <c r="AR65" i="27" s="1"/>
  <c r="AY65" i="27" s="1"/>
  <c r="AY67" i="27" s="1"/>
  <c r="AQ35" i="27"/>
  <c r="AP36" i="26"/>
  <c r="AQ36" i="26" s="1"/>
  <c r="AX36" i="26"/>
  <c r="AY36" i="26" s="1"/>
  <c r="P33" i="26"/>
  <c r="S33" i="26" s="1"/>
  <c r="X33" i="26"/>
  <c r="AA33" i="26" s="1"/>
  <c r="T34" i="26"/>
  <c r="AA34" i="26" s="1"/>
  <c r="J36" i="26"/>
  <c r="K36" i="26" s="1"/>
  <c r="K8" i="26"/>
  <c r="BB8" i="26" s="1"/>
  <c r="BB32" i="26" s="1"/>
  <c r="AF33" i="26"/>
  <c r="AI33" i="26" s="1"/>
  <c r="L34" i="26"/>
  <c r="S34" i="26" s="1"/>
  <c r="AN33" i="26"/>
  <c r="AQ33" i="26" s="1"/>
  <c r="R36" i="26"/>
  <c r="S36" i="26" s="1"/>
  <c r="AH8" i="26"/>
  <c r="AH36" i="26" s="1"/>
  <c r="AI36" i="26" s="1"/>
  <c r="K35" i="26"/>
  <c r="AJ34" i="26"/>
  <c r="AQ34" i="26" s="1"/>
  <c r="AB34" i="26"/>
  <c r="AI34" i="26" s="1"/>
  <c r="AR34" i="26"/>
  <c r="AY34" i="26" s="1"/>
  <c r="AY35" i="26" s="1"/>
  <c r="BB26" i="22"/>
  <c r="J30" i="22"/>
  <c r="K30" i="22" s="1"/>
  <c r="BB30" i="22" s="1"/>
  <c r="X22" i="22"/>
  <c r="Z22" i="22" s="1"/>
  <c r="AV19" i="22"/>
  <c r="AX19" i="22" s="1"/>
  <c r="AF17" i="22"/>
  <c r="AH17" i="22" s="1"/>
  <c r="X28" i="22"/>
  <c r="Z28" i="22" s="1"/>
  <c r="J20" i="22"/>
  <c r="K20" i="22" s="1"/>
  <c r="BB20" i="22" s="1"/>
  <c r="AV14" i="22"/>
  <c r="AX14" i="22" s="1"/>
  <c r="AF12" i="22"/>
  <c r="AH12" i="22" s="1"/>
  <c r="P10" i="22"/>
  <c r="R10" i="22" s="1"/>
  <c r="AD32" i="22"/>
  <c r="AF8" i="22"/>
  <c r="AH8" i="22" s="1"/>
  <c r="K13" i="22"/>
  <c r="BB13" i="22" s="1"/>
  <c r="X31" i="22"/>
  <c r="Z31" i="22" s="1"/>
  <c r="X27" i="22"/>
  <c r="Z27" i="22" s="1"/>
  <c r="AN30" i="22"/>
  <c r="AP30" i="22" s="1"/>
  <c r="AF26" i="22"/>
  <c r="AH26" i="22" s="1"/>
  <c r="AF31" i="22"/>
  <c r="AH31" i="22" s="1"/>
  <c r="K31" i="22"/>
  <c r="BB31" i="22" s="1"/>
  <c r="K21" i="22"/>
  <c r="BB21" i="22" s="1"/>
  <c r="X18" i="22"/>
  <c r="Z18" i="22" s="1"/>
  <c r="BA72" i="22"/>
  <c r="AF27" i="22"/>
  <c r="AH27" i="22" s="1"/>
  <c r="K27" i="22"/>
  <c r="BB27" i="22" s="1"/>
  <c r="AV24" i="22"/>
  <c r="AX24" i="22" s="1"/>
  <c r="J17" i="22"/>
  <c r="K17" i="22" s="1"/>
  <c r="BB17" i="22" s="1"/>
  <c r="P14" i="22"/>
  <c r="R14" i="22" s="1"/>
  <c r="K12" i="22"/>
  <c r="BB12" i="22" s="1"/>
  <c r="X9" i="22"/>
  <c r="Z9" i="22" s="1"/>
  <c r="N32" i="22"/>
  <c r="BA10" i="22"/>
  <c r="I10" i="21" s="1"/>
  <c r="AV29" i="22"/>
  <c r="AX29" i="22" s="1"/>
  <c r="P29" i="22"/>
  <c r="R29" i="22" s="1"/>
  <c r="BA29" i="22"/>
  <c r="I29" i="21" s="1"/>
  <c r="AN20" i="22"/>
  <c r="AP20" i="22" s="1"/>
  <c r="P19" i="22"/>
  <c r="R19" i="22" s="1"/>
  <c r="BA19" i="22"/>
  <c r="I19" i="21" s="1"/>
  <c r="X23" i="22"/>
  <c r="Z23" i="22" s="1"/>
  <c r="J22" i="22"/>
  <c r="K22" i="22" s="1"/>
  <c r="BB22" i="22" s="1"/>
  <c r="AF15" i="22"/>
  <c r="AH15" i="22" s="1"/>
  <c r="H33" i="22"/>
  <c r="K33" i="22" s="1"/>
  <c r="AV15" i="22"/>
  <c r="AX15" i="22" s="1"/>
  <c r="X13" i="22"/>
  <c r="AN11" i="22"/>
  <c r="K9" i="22"/>
  <c r="BB9" i="22" s="1"/>
  <c r="K8" i="22"/>
  <c r="BB8" i="22" s="1"/>
  <c r="X14" i="22"/>
  <c r="Z14" i="22" s="1"/>
  <c r="D34" i="22"/>
  <c r="K34" i="22" s="1"/>
  <c r="BA12" i="22"/>
  <c r="I12" i="21" s="1"/>
  <c r="BA11" i="22"/>
  <c r="I11" i="21" s="1"/>
  <c r="BA14" i="22"/>
  <c r="I14" i="21" s="1"/>
  <c r="BA13" i="22"/>
  <c r="I13" i="21" s="1"/>
  <c r="BA31" i="22"/>
  <c r="I31" i="21" s="1"/>
  <c r="AN26" i="22"/>
  <c r="AP26" i="22" s="1"/>
  <c r="AN25" i="22"/>
  <c r="AP25" i="22" s="1"/>
  <c r="AF16" i="22"/>
  <c r="AH16" i="22" s="1"/>
  <c r="BA30" i="22"/>
  <c r="I30" i="21" s="1"/>
  <c r="AF21" i="22"/>
  <c r="AH21" i="22" s="1"/>
  <c r="BA18" i="22"/>
  <c r="I18" i="21" s="1"/>
  <c r="BA27" i="22"/>
  <c r="I27" i="21" s="1"/>
  <c r="P24" i="22"/>
  <c r="K23" i="22"/>
  <c r="BB23" i="22" s="1"/>
  <c r="BA20" i="22"/>
  <c r="I20" i="21" s="1"/>
  <c r="AN16" i="22"/>
  <c r="AP16" i="22" s="1"/>
  <c r="BA25" i="22"/>
  <c r="I25" i="21" s="1"/>
  <c r="AV10" i="22"/>
  <c r="AX10" i="22" s="1"/>
  <c r="J18" i="22"/>
  <c r="K18" i="22" s="1"/>
  <c r="BB18" i="22" s="1"/>
  <c r="AF13" i="22"/>
  <c r="AH13" i="22" s="1"/>
  <c r="AP8" i="22"/>
  <c r="BA17" i="22"/>
  <c r="I17" i="21" s="1"/>
  <c r="AT32" i="22"/>
  <c r="V32" i="22"/>
  <c r="BA15" i="22"/>
  <c r="I15" i="21" s="1"/>
  <c r="BA9" i="22"/>
  <c r="I9" i="21" s="1"/>
  <c r="AY58" i="1"/>
  <c r="AQ58" i="1"/>
  <c r="AI58" i="1"/>
  <c r="AA58" i="1"/>
  <c r="S58" i="1"/>
  <c r="AY44" i="1"/>
  <c r="AQ44" i="1"/>
  <c r="AI44" i="1"/>
  <c r="AA44" i="1"/>
  <c r="S44" i="1"/>
  <c r="S46" i="1"/>
  <c r="S47" i="1"/>
  <c r="S48" i="1"/>
  <c r="S49" i="1"/>
  <c r="K58" i="1"/>
  <c r="K44" i="1"/>
  <c r="AY61" i="1"/>
  <c r="AY60" i="1"/>
  <c r="AY49" i="1"/>
  <c r="AY48" i="1"/>
  <c r="AY47" i="1"/>
  <c r="AY46" i="1"/>
  <c r="O35" i="21" l="1"/>
  <c r="AG34" i="45"/>
  <c r="L68" i="45"/>
  <c r="L63" i="45"/>
  <c r="AA65" i="23"/>
  <c r="AA67" i="23" s="1"/>
  <c r="AA68" i="23" s="1"/>
  <c r="T65" i="1"/>
  <c r="AI65" i="23"/>
  <c r="AI67" i="23" s="1"/>
  <c r="AI68" i="23" s="1"/>
  <c r="AB74" i="23" s="1"/>
  <c r="AI74" i="23" s="1"/>
  <c r="F38" i="45"/>
  <c r="S65" i="23"/>
  <c r="S67" i="23" s="1"/>
  <c r="S68" i="23" s="1"/>
  <c r="L74" i="23" s="1"/>
  <c r="S74" i="23" s="1"/>
  <c r="L65" i="1"/>
  <c r="F35" i="45"/>
  <c r="AG35" i="45" s="1"/>
  <c r="AQ65" i="23"/>
  <c r="AQ67" i="23" s="1"/>
  <c r="AQ68" i="23" s="1"/>
  <c r="AJ65" i="1"/>
  <c r="AR65" i="1"/>
  <c r="BA33" i="26"/>
  <c r="L33" i="21" s="1"/>
  <c r="AA75" i="38"/>
  <c r="I32" i="21"/>
  <c r="BA37" i="38"/>
  <c r="I37" i="45" s="1"/>
  <c r="I38" i="45" s="1"/>
  <c r="I63" i="45" s="1"/>
  <c r="AR74" i="38"/>
  <c r="AY74" i="38" s="1"/>
  <c r="AY73" i="38"/>
  <c r="BA38" i="38"/>
  <c r="K63" i="38"/>
  <c r="AB65" i="38"/>
  <c r="AI65" i="38" s="1"/>
  <c r="AI67" i="38" s="1"/>
  <c r="AI68" i="38" s="1"/>
  <c r="L74" i="38"/>
  <c r="S74" i="38" s="1"/>
  <c r="S73" i="38"/>
  <c r="AQ75" i="38"/>
  <c r="AJ74" i="23"/>
  <c r="AQ74" i="23" s="1"/>
  <c r="AQ73" i="23"/>
  <c r="AA73" i="23"/>
  <c r="T74" i="23"/>
  <c r="AA74" i="23" s="1"/>
  <c r="AR74" i="23"/>
  <c r="AY74" i="23" s="1"/>
  <c r="AY73" i="23"/>
  <c r="BA38" i="23"/>
  <c r="K63" i="23"/>
  <c r="R35" i="21"/>
  <c r="AY62" i="1"/>
  <c r="BA35" i="29"/>
  <c r="AX36" i="22"/>
  <c r="AY36" i="22" s="1"/>
  <c r="AN33" i="22"/>
  <c r="AQ33" i="22" s="1"/>
  <c r="AQ35" i="22" s="1"/>
  <c r="AJ37" i="22" s="1"/>
  <c r="AQ37" i="22" s="1"/>
  <c r="BA37" i="29"/>
  <c r="U37" i="21" s="1"/>
  <c r="U38" i="21" s="1"/>
  <c r="P33" i="22"/>
  <c r="S33" i="22" s="1"/>
  <c r="AP11" i="22"/>
  <c r="AP36" i="22" s="1"/>
  <c r="AQ36" i="22" s="1"/>
  <c r="X33" i="22"/>
  <c r="AA33" i="22" s="1"/>
  <c r="AV33" i="22"/>
  <c r="AY33" i="22" s="1"/>
  <c r="U35" i="21"/>
  <c r="BA37" i="28"/>
  <c r="R37" i="21" s="1"/>
  <c r="R38" i="21" s="1"/>
  <c r="BA34" i="26"/>
  <c r="L34" i="21" s="1"/>
  <c r="AR65" i="29"/>
  <c r="AY65" i="29" s="1"/>
  <c r="AY67" i="29" s="1"/>
  <c r="AY63" i="29"/>
  <c r="AA73" i="29"/>
  <c r="T74" i="29"/>
  <c r="AA74" i="29" s="1"/>
  <c r="AB74" i="29"/>
  <c r="AI74" i="29" s="1"/>
  <c r="AI73" i="29"/>
  <c r="L65" i="29"/>
  <c r="S65" i="29" s="1"/>
  <c r="S67" i="29" s="1"/>
  <c r="S68" i="29" s="1"/>
  <c r="AJ65" i="29"/>
  <c r="AQ65" i="29" s="1"/>
  <c r="AQ67" i="29" s="1"/>
  <c r="AQ68" i="29" s="1"/>
  <c r="K38" i="29"/>
  <c r="T65" i="28"/>
  <c r="AA65" i="28" s="1"/>
  <c r="AA67" i="28" s="1"/>
  <c r="AA68" i="28" s="1"/>
  <c r="AJ65" i="28"/>
  <c r="AQ65" i="28" s="1"/>
  <c r="AQ67" i="28" s="1"/>
  <c r="AQ68" i="28" s="1"/>
  <c r="AB65" i="28"/>
  <c r="AI65" i="28" s="1"/>
  <c r="AI67" i="28" s="1"/>
  <c r="AI68" i="28" s="1"/>
  <c r="L74" i="28"/>
  <c r="S74" i="28" s="1"/>
  <c r="S73" i="28"/>
  <c r="K38" i="28"/>
  <c r="AR65" i="28"/>
  <c r="AY65" i="28" s="1"/>
  <c r="AY67" i="28" s="1"/>
  <c r="AY68" i="28" s="1"/>
  <c r="L65" i="27"/>
  <c r="S65" i="27" s="1"/>
  <c r="S67" i="27" s="1"/>
  <c r="S68" i="27" s="1"/>
  <c r="T65" i="27"/>
  <c r="AA65" i="27" s="1"/>
  <c r="AA67" i="27" s="1"/>
  <c r="AA68" i="27" s="1"/>
  <c r="AB37" i="27"/>
  <c r="AI37" i="27" s="1"/>
  <c r="AI38" i="27" s="1"/>
  <c r="AI63" i="27" s="1"/>
  <c r="AY63" i="27"/>
  <c r="AY68" i="27" s="1"/>
  <c r="AJ37" i="27"/>
  <c r="AQ37" i="27" s="1"/>
  <c r="AQ38" i="27" s="1"/>
  <c r="AQ63" i="27" s="1"/>
  <c r="K38" i="27"/>
  <c r="BA35" i="27"/>
  <c r="AR37" i="26"/>
  <c r="AY37" i="26" s="1"/>
  <c r="AY38" i="26" s="1"/>
  <c r="BA36" i="26"/>
  <c r="L36" i="21" s="1"/>
  <c r="AA35" i="26"/>
  <c r="S35" i="26"/>
  <c r="D37" i="26"/>
  <c r="K37" i="26" s="1"/>
  <c r="AQ35" i="26"/>
  <c r="AI35" i="26"/>
  <c r="R24" i="22"/>
  <c r="R36" i="22" s="1"/>
  <c r="S36" i="22" s="1"/>
  <c r="AF33" i="22"/>
  <c r="AI33" i="22" s="1"/>
  <c r="T34" i="22"/>
  <c r="AA34" i="22" s="1"/>
  <c r="BA32" i="22"/>
  <c r="L34" i="22"/>
  <c r="S34" i="22" s="1"/>
  <c r="AH36" i="22"/>
  <c r="AI36" i="22" s="1"/>
  <c r="BB32" i="22"/>
  <c r="K35" i="22"/>
  <c r="AB34" i="22"/>
  <c r="AI34" i="22" s="1"/>
  <c r="J36" i="22"/>
  <c r="K36" i="22" s="1"/>
  <c r="AR34" i="22"/>
  <c r="AY34" i="22" s="1"/>
  <c r="Z13" i="22"/>
  <c r="Z36" i="22" s="1"/>
  <c r="AA36" i="22" s="1"/>
  <c r="AY50" i="1"/>
  <c r="S50" i="1"/>
  <c r="AY71" i="1"/>
  <c r="AQ71" i="1"/>
  <c r="AQ70" i="1"/>
  <c r="AI71" i="1"/>
  <c r="AI70" i="1"/>
  <c r="AA71" i="1"/>
  <c r="AA70" i="1"/>
  <c r="S71" i="1"/>
  <c r="S70" i="1"/>
  <c r="K71" i="1"/>
  <c r="K70" i="1"/>
  <c r="AY66" i="1"/>
  <c r="AQ66" i="1"/>
  <c r="AI66" i="1"/>
  <c r="AA66" i="1"/>
  <c r="S66" i="1"/>
  <c r="K66" i="1"/>
  <c r="L35" i="21" l="1"/>
  <c r="AY35" i="22"/>
  <c r="AB65" i="1"/>
  <c r="AG38" i="45"/>
  <c r="AI73" i="23"/>
  <c r="AI75" i="23" s="1"/>
  <c r="F63" i="45"/>
  <c r="AG63" i="45" s="1"/>
  <c r="S73" i="23"/>
  <c r="S75" i="23" s="1"/>
  <c r="AG37" i="45"/>
  <c r="AA35" i="22"/>
  <c r="T37" i="22" s="1"/>
  <c r="AA37" i="22" s="1"/>
  <c r="AA38" i="22" s="1"/>
  <c r="AA63" i="22" s="1"/>
  <c r="AQ75" i="23"/>
  <c r="AY75" i="38"/>
  <c r="R63" i="21"/>
  <c r="U63" i="21"/>
  <c r="AY75" i="23"/>
  <c r="AB74" i="38"/>
  <c r="AI74" i="38" s="1"/>
  <c r="AI73" i="38"/>
  <c r="S75" i="38"/>
  <c r="D65" i="38"/>
  <c r="K65" i="38" s="1"/>
  <c r="BA63" i="38"/>
  <c r="D65" i="23"/>
  <c r="BA63" i="23"/>
  <c r="AA75" i="23"/>
  <c r="S35" i="22"/>
  <c r="L37" i="22" s="1"/>
  <c r="S37" i="22" s="1"/>
  <c r="S38" i="22" s="1"/>
  <c r="S63" i="22" s="1"/>
  <c r="BA35" i="26"/>
  <c r="AA75" i="29"/>
  <c r="AQ73" i="29"/>
  <c r="AJ74" i="29"/>
  <c r="AQ74" i="29" s="1"/>
  <c r="L74" i="29"/>
  <c r="S74" i="29" s="1"/>
  <c r="S73" i="29"/>
  <c r="BA38" i="29"/>
  <c r="K63" i="29"/>
  <c r="AI75" i="29"/>
  <c r="AY68" i="29"/>
  <c r="AR74" i="28"/>
  <c r="AY74" i="28" s="1"/>
  <c r="AY73" i="28"/>
  <c r="AQ73" i="28"/>
  <c r="AJ74" i="28"/>
  <c r="AQ74" i="28" s="1"/>
  <c r="AB74" i="28"/>
  <c r="AI74" i="28" s="1"/>
  <c r="AI73" i="28"/>
  <c r="AA73" i="28"/>
  <c r="T74" i="28"/>
  <c r="AA74" i="28" s="1"/>
  <c r="S75" i="28"/>
  <c r="BA38" i="28"/>
  <c r="K63" i="28"/>
  <c r="AJ65" i="27"/>
  <c r="AQ65" i="27" s="1"/>
  <c r="AQ67" i="27" s="1"/>
  <c r="AQ68" i="27" s="1"/>
  <c r="AB65" i="27"/>
  <c r="AI65" i="27" s="1"/>
  <c r="AI67" i="27" s="1"/>
  <c r="AI68" i="27" s="1"/>
  <c r="AA73" i="27"/>
  <c r="T74" i="27"/>
  <c r="AA74" i="27" s="1"/>
  <c r="L74" i="27"/>
  <c r="S74" i="27" s="1"/>
  <c r="S73" i="27"/>
  <c r="AR74" i="27"/>
  <c r="AY74" i="27" s="1"/>
  <c r="AY73" i="27"/>
  <c r="BA38" i="27"/>
  <c r="K63" i="27"/>
  <c r="BA37" i="27"/>
  <c r="O37" i="21" s="1"/>
  <c r="O38" i="21" s="1"/>
  <c r="AY65" i="26"/>
  <c r="AY67" i="26" s="1"/>
  <c r="AY63" i="26"/>
  <c r="T37" i="26"/>
  <c r="AA37" i="26" s="1"/>
  <c r="AA38" i="26" s="1"/>
  <c r="AA63" i="26" s="1"/>
  <c r="AJ37" i="26"/>
  <c r="AQ37" i="26" s="1"/>
  <c r="AQ38" i="26" s="1"/>
  <c r="AQ63" i="26" s="1"/>
  <c r="AB37" i="26"/>
  <c r="AI37" i="26" s="1"/>
  <c r="AI38" i="26" s="1"/>
  <c r="AI63" i="26" s="1"/>
  <c r="L37" i="26"/>
  <c r="S37" i="26" s="1"/>
  <c r="S38" i="26" s="1"/>
  <c r="S63" i="26" s="1"/>
  <c r="K38" i="26"/>
  <c r="AI35" i="22"/>
  <c r="AB37" i="22" s="1"/>
  <c r="AI37" i="22" s="1"/>
  <c r="AI38" i="22" s="1"/>
  <c r="AI63" i="22" s="1"/>
  <c r="AR37" i="22"/>
  <c r="AY37" i="22" s="1"/>
  <c r="AY38" i="22" s="1"/>
  <c r="AY65" i="22" s="1"/>
  <c r="AY67" i="22" s="1"/>
  <c r="AQ38" i="22"/>
  <c r="AQ63" i="22" s="1"/>
  <c r="BA36" i="22"/>
  <c r="I36" i="21" s="1"/>
  <c r="D37" i="22"/>
  <c r="K37" i="22" s="1"/>
  <c r="BA34" i="22"/>
  <c r="I34" i="21" s="1"/>
  <c r="BA33" i="22"/>
  <c r="I33" i="21" s="1"/>
  <c r="K72" i="1"/>
  <c r="AQ72" i="1"/>
  <c r="AA72" i="1"/>
  <c r="S72" i="1"/>
  <c r="AI72" i="1"/>
  <c r="AW9" i="1"/>
  <c r="AW10" i="1"/>
  <c r="AW11" i="1"/>
  <c r="AW12" i="1"/>
  <c r="AW13" i="1"/>
  <c r="AW14" i="1"/>
  <c r="AW15" i="1"/>
  <c r="AW16" i="1"/>
  <c r="AW17" i="1"/>
  <c r="AW18" i="1"/>
  <c r="AW19" i="1"/>
  <c r="AW20" i="1"/>
  <c r="AW21" i="1"/>
  <c r="AW22" i="1"/>
  <c r="AW23" i="1"/>
  <c r="AW24" i="1"/>
  <c r="AW25" i="1"/>
  <c r="AW26" i="1"/>
  <c r="AW27" i="1"/>
  <c r="AW28" i="1"/>
  <c r="AW29" i="1"/>
  <c r="AW30" i="1"/>
  <c r="AW31" i="1"/>
  <c r="AU9" i="1"/>
  <c r="AU10" i="1"/>
  <c r="AU11" i="1"/>
  <c r="AU12" i="1"/>
  <c r="AU13" i="1"/>
  <c r="AU14" i="1"/>
  <c r="AU15" i="1"/>
  <c r="AU16" i="1"/>
  <c r="AU17" i="1"/>
  <c r="AU18" i="1"/>
  <c r="AU19" i="1"/>
  <c r="AU20" i="1"/>
  <c r="AU21" i="1"/>
  <c r="AU22" i="1"/>
  <c r="AU23" i="1"/>
  <c r="AU24" i="1"/>
  <c r="AU25" i="1"/>
  <c r="AU26" i="1"/>
  <c r="AU27" i="1"/>
  <c r="AU28" i="1"/>
  <c r="AU29" i="1"/>
  <c r="AU30" i="1"/>
  <c r="AU31" i="1"/>
  <c r="AW8" i="1"/>
  <c r="AU8" i="1"/>
  <c r="AV6" i="1"/>
  <c r="AV5" i="1"/>
  <c r="AS9" i="1"/>
  <c r="AT9" i="1" s="1"/>
  <c r="AS10" i="1"/>
  <c r="AT10" i="1" s="1"/>
  <c r="AS11" i="1"/>
  <c r="AS12" i="1"/>
  <c r="AS13" i="1"/>
  <c r="AT13" i="1" s="1"/>
  <c r="AS14" i="1"/>
  <c r="AT14" i="1" s="1"/>
  <c r="AS15" i="1"/>
  <c r="AS16" i="1"/>
  <c r="AT16" i="1" s="1"/>
  <c r="AS17" i="1"/>
  <c r="AT17" i="1" s="1"/>
  <c r="AS18" i="1"/>
  <c r="AT18" i="1" s="1"/>
  <c r="AS19" i="1"/>
  <c r="AS20" i="1"/>
  <c r="AT20" i="1" s="1"/>
  <c r="AS21" i="1"/>
  <c r="AT21" i="1" s="1"/>
  <c r="AS22" i="1"/>
  <c r="AT22" i="1" s="1"/>
  <c r="AS23" i="1"/>
  <c r="AS24" i="1"/>
  <c r="AT24" i="1" s="1"/>
  <c r="AS25" i="1"/>
  <c r="AT25" i="1" s="1"/>
  <c r="AS26" i="1"/>
  <c r="AT26" i="1" s="1"/>
  <c r="AS27" i="1"/>
  <c r="AS28" i="1"/>
  <c r="AT28" i="1" s="1"/>
  <c r="AS29" i="1"/>
  <c r="AT29" i="1" s="1"/>
  <c r="AS30" i="1"/>
  <c r="AT30" i="1" s="1"/>
  <c r="AS31" i="1"/>
  <c r="AS8" i="1"/>
  <c r="K65" i="23" l="1"/>
  <c r="BA65" i="23" s="1"/>
  <c r="F65" i="45" s="1"/>
  <c r="AG65" i="45" s="1"/>
  <c r="D65" i="1"/>
  <c r="BA35" i="22"/>
  <c r="AQ75" i="29"/>
  <c r="AI75" i="38"/>
  <c r="BA65" i="38"/>
  <c r="I65" i="45" s="1"/>
  <c r="I67" i="45" s="1"/>
  <c r="I68" i="45" s="1"/>
  <c r="K67" i="38"/>
  <c r="AY75" i="27"/>
  <c r="I35" i="21"/>
  <c r="AA75" i="28"/>
  <c r="AQ75" i="28"/>
  <c r="BA37" i="22"/>
  <c r="I37" i="21" s="1"/>
  <c r="I38" i="21" s="1"/>
  <c r="O63" i="21"/>
  <c r="AY68" i="26"/>
  <c r="AY74" i="26" s="1"/>
  <c r="AI75" i="28"/>
  <c r="AY75" i="28"/>
  <c r="AR74" i="29"/>
  <c r="AY74" i="29" s="1"/>
  <c r="AY73" i="29"/>
  <c r="S75" i="29"/>
  <c r="D65" i="29"/>
  <c r="K65" i="29" s="1"/>
  <c r="BA63" i="29"/>
  <c r="D65" i="28"/>
  <c r="K65" i="28" s="1"/>
  <c r="BA63" i="28"/>
  <c r="D65" i="27"/>
  <c r="K65" i="27" s="1"/>
  <c r="BA63" i="27"/>
  <c r="S75" i="27"/>
  <c r="AB74" i="27"/>
  <c r="AI74" i="27" s="1"/>
  <c r="AI73" i="27"/>
  <c r="AQ73" i="27"/>
  <c r="AJ74" i="27"/>
  <c r="AQ74" i="27" s="1"/>
  <c r="AA75" i="27"/>
  <c r="S65" i="26"/>
  <c r="S67" i="26" s="1"/>
  <c r="S68" i="26" s="1"/>
  <c r="AA65" i="26"/>
  <c r="AA67" i="26" s="1"/>
  <c r="AA68" i="26" s="1"/>
  <c r="AI65" i="26"/>
  <c r="AI67" i="26" s="1"/>
  <c r="AI68" i="26" s="1"/>
  <c r="BA38" i="26"/>
  <c r="K63" i="26"/>
  <c r="BA37" i="26"/>
  <c r="L37" i="21" s="1"/>
  <c r="L38" i="21" s="1"/>
  <c r="AQ65" i="26"/>
  <c r="AQ67" i="26" s="1"/>
  <c r="AQ68" i="26" s="1"/>
  <c r="AA65" i="22"/>
  <c r="AA67" i="22" s="1"/>
  <c r="AA68" i="22" s="1"/>
  <c r="AI65" i="22"/>
  <c r="AI67" i="22" s="1"/>
  <c r="AI68" i="22" s="1"/>
  <c r="S65" i="22"/>
  <c r="S67" i="22" s="1"/>
  <c r="S68" i="22" s="1"/>
  <c r="K38" i="22"/>
  <c r="AQ65" i="22"/>
  <c r="AQ67" i="22" s="1"/>
  <c r="AQ68" i="22" s="1"/>
  <c r="AY63" i="22"/>
  <c r="AY68" i="22" s="1"/>
  <c r="AY31" i="1"/>
  <c r="AY27" i="1"/>
  <c r="AY23" i="1"/>
  <c r="AY19" i="1"/>
  <c r="AY15" i="1"/>
  <c r="AV22" i="1"/>
  <c r="AX22" i="1" s="1"/>
  <c r="AY30" i="1"/>
  <c r="AY26" i="1"/>
  <c r="AY22" i="1"/>
  <c r="AY14" i="1"/>
  <c r="AY21" i="1"/>
  <c r="AY17" i="1"/>
  <c r="AV30" i="1"/>
  <c r="AX30" i="1" s="1"/>
  <c r="AY18" i="1"/>
  <c r="AY25" i="1"/>
  <c r="AV10" i="1"/>
  <c r="AY29" i="1"/>
  <c r="AV14" i="1"/>
  <c r="AX14" i="1" s="1"/>
  <c r="AV18" i="1"/>
  <c r="AX18" i="1" s="1"/>
  <c r="AY24" i="1"/>
  <c r="AY16" i="1"/>
  <c r="AV28" i="1"/>
  <c r="AX28" i="1" s="1"/>
  <c r="AY28" i="1"/>
  <c r="AV24" i="1"/>
  <c r="AX24" i="1" s="1"/>
  <c r="AV20" i="1"/>
  <c r="AX20" i="1" s="1"/>
  <c r="AV16" i="1"/>
  <c r="AX16" i="1" s="1"/>
  <c r="AT12" i="1"/>
  <c r="AV12" i="1" s="1"/>
  <c r="AT8" i="1"/>
  <c r="AV8" i="1" s="1"/>
  <c r="AY20" i="1"/>
  <c r="AV26" i="1"/>
  <c r="AX26" i="1" s="1"/>
  <c r="AV25" i="1"/>
  <c r="AX25" i="1" s="1"/>
  <c r="AV29" i="1"/>
  <c r="AX29" i="1" s="1"/>
  <c r="AV9" i="1"/>
  <c r="AT11" i="1"/>
  <c r="AV13" i="1"/>
  <c r="AT15" i="1"/>
  <c r="AV17" i="1"/>
  <c r="AX17" i="1" s="1"/>
  <c r="AT19" i="1"/>
  <c r="AV21" i="1"/>
  <c r="AX21" i="1" s="1"/>
  <c r="AT23" i="1"/>
  <c r="AT27" i="1"/>
  <c r="AT31" i="1"/>
  <c r="AQ61" i="1"/>
  <c r="AQ60" i="1"/>
  <c r="AQ49" i="1"/>
  <c r="AQ48" i="1"/>
  <c r="AQ47" i="1"/>
  <c r="AQ46" i="1"/>
  <c r="AM6" i="1"/>
  <c r="AE6" i="1"/>
  <c r="AM5" i="1"/>
  <c r="AO9" i="1"/>
  <c r="AO10" i="1"/>
  <c r="AO11" i="1"/>
  <c r="AO12" i="1"/>
  <c r="AO13" i="1"/>
  <c r="AO14" i="1"/>
  <c r="AO15" i="1"/>
  <c r="AO16" i="1"/>
  <c r="AO17" i="1"/>
  <c r="AO18" i="1"/>
  <c r="AO19" i="1"/>
  <c r="AO20" i="1"/>
  <c r="AO21" i="1"/>
  <c r="AO22" i="1"/>
  <c r="AO23" i="1"/>
  <c r="AO24" i="1"/>
  <c r="AO25" i="1"/>
  <c r="AO26" i="1"/>
  <c r="AO27" i="1"/>
  <c r="AO28" i="1"/>
  <c r="AO29" i="1"/>
  <c r="AO30" i="1"/>
  <c r="AO31" i="1"/>
  <c r="AO8" i="1"/>
  <c r="AM9" i="1"/>
  <c r="AM10" i="1"/>
  <c r="AM11" i="1"/>
  <c r="AM12" i="1"/>
  <c r="AM13" i="1"/>
  <c r="AM14" i="1"/>
  <c r="AM15" i="1"/>
  <c r="AM16" i="1"/>
  <c r="AM17" i="1"/>
  <c r="AM18" i="1"/>
  <c r="AM19" i="1"/>
  <c r="AM20" i="1"/>
  <c r="AM21" i="1"/>
  <c r="AM22" i="1"/>
  <c r="AM23" i="1"/>
  <c r="AM24" i="1"/>
  <c r="AM25" i="1"/>
  <c r="AM26" i="1"/>
  <c r="AM27" i="1"/>
  <c r="AM28" i="1"/>
  <c r="AM29" i="1"/>
  <c r="AM30" i="1"/>
  <c r="AM31" i="1"/>
  <c r="AM8" i="1"/>
  <c r="AK9" i="1"/>
  <c r="AL9" i="1" s="1"/>
  <c r="AK10" i="1"/>
  <c r="AK11" i="1"/>
  <c r="AK12" i="1"/>
  <c r="AL12" i="1" s="1"/>
  <c r="AK13" i="1"/>
  <c r="AL13" i="1" s="1"/>
  <c r="AK14" i="1"/>
  <c r="AK15" i="1"/>
  <c r="AK16" i="1"/>
  <c r="AL16" i="1" s="1"/>
  <c r="AN16" i="1" s="1"/>
  <c r="AK17" i="1"/>
  <c r="AL17" i="1" s="1"/>
  <c r="AK18" i="1"/>
  <c r="AK19" i="1"/>
  <c r="AK20" i="1"/>
  <c r="AL20" i="1" s="1"/>
  <c r="AN20" i="1" s="1"/>
  <c r="AK21" i="1"/>
  <c r="AK22" i="1"/>
  <c r="AL22" i="1" s="1"/>
  <c r="AK23" i="1"/>
  <c r="AK24" i="1"/>
  <c r="AK25" i="1"/>
  <c r="AK26" i="1"/>
  <c r="AL26" i="1" s="1"/>
  <c r="AK27" i="1"/>
  <c r="AK28" i="1"/>
  <c r="AL28" i="1" s="1"/>
  <c r="AK29" i="1"/>
  <c r="AL29" i="1" s="1"/>
  <c r="AK30" i="1"/>
  <c r="AL30" i="1" s="1"/>
  <c r="AN30" i="1" s="1"/>
  <c r="AK31" i="1"/>
  <c r="AQ31" i="1" s="1"/>
  <c r="AK8" i="1"/>
  <c r="AE5" i="1"/>
  <c r="AI61" i="1"/>
  <c r="AI60" i="1"/>
  <c r="AI49" i="1"/>
  <c r="AI48" i="1"/>
  <c r="AI47" i="1"/>
  <c r="AI46" i="1"/>
  <c r="AG9" i="1"/>
  <c r="AG10" i="1"/>
  <c r="AG11" i="1"/>
  <c r="AG12" i="1"/>
  <c r="AG13" i="1"/>
  <c r="AG14" i="1"/>
  <c r="AG15" i="1"/>
  <c r="AG16" i="1"/>
  <c r="AG17" i="1"/>
  <c r="AG18" i="1"/>
  <c r="AG19" i="1"/>
  <c r="AG20" i="1"/>
  <c r="AG21" i="1"/>
  <c r="AG22" i="1"/>
  <c r="AG23" i="1"/>
  <c r="AG24" i="1"/>
  <c r="AG25" i="1"/>
  <c r="AG26" i="1"/>
  <c r="AG27" i="1"/>
  <c r="AG28" i="1"/>
  <c r="AG29" i="1"/>
  <c r="AG30" i="1"/>
  <c r="AG31" i="1"/>
  <c r="AG8" i="1"/>
  <c r="AE9" i="1"/>
  <c r="AE10" i="1"/>
  <c r="AE11" i="1"/>
  <c r="AE12" i="1"/>
  <c r="AE13" i="1"/>
  <c r="AE14" i="1"/>
  <c r="AE15" i="1"/>
  <c r="AE16" i="1"/>
  <c r="AE17" i="1"/>
  <c r="AE18" i="1"/>
  <c r="AE19" i="1"/>
  <c r="AE20" i="1"/>
  <c r="AE21" i="1"/>
  <c r="AE22" i="1"/>
  <c r="AE23" i="1"/>
  <c r="AE24" i="1"/>
  <c r="AE25" i="1"/>
  <c r="AE26" i="1"/>
  <c r="AE27" i="1"/>
  <c r="AE28" i="1"/>
  <c r="AE29" i="1"/>
  <c r="AE30" i="1"/>
  <c r="AE31" i="1"/>
  <c r="AE8" i="1"/>
  <c r="AC9" i="1"/>
  <c r="AI9" i="1" s="1"/>
  <c r="AC10" i="1"/>
  <c r="AD10" i="1" s="1"/>
  <c r="AF10" i="1" s="1"/>
  <c r="AC11" i="1"/>
  <c r="AC12" i="1"/>
  <c r="AD12" i="1" s="1"/>
  <c r="AF12" i="1" s="1"/>
  <c r="AC13" i="1"/>
  <c r="AD13" i="1" s="1"/>
  <c r="AC14" i="1"/>
  <c r="AD14" i="1" s="1"/>
  <c r="AC15" i="1"/>
  <c r="AC16" i="1"/>
  <c r="AD16" i="1" s="1"/>
  <c r="AC17" i="1"/>
  <c r="AC18" i="1"/>
  <c r="AD18" i="1" s="1"/>
  <c r="AC19" i="1"/>
  <c r="AC20" i="1"/>
  <c r="AD20" i="1" s="1"/>
  <c r="AC21" i="1"/>
  <c r="AI21" i="1" s="1"/>
  <c r="AC22" i="1"/>
  <c r="AD22" i="1" s="1"/>
  <c r="AF22" i="1" s="1"/>
  <c r="AC23" i="1"/>
  <c r="AI23" i="1" s="1"/>
  <c r="AC24" i="1"/>
  <c r="AD24" i="1" s="1"/>
  <c r="AF24" i="1" s="1"/>
  <c r="AC25" i="1"/>
  <c r="AC26" i="1"/>
  <c r="AC27" i="1"/>
  <c r="AC28" i="1"/>
  <c r="AC29" i="1"/>
  <c r="AC30" i="1"/>
  <c r="AC31" i="1"/>
  <c r="AC8" i="1"/>
  <c r="AD8" i="1" s="1"/>
  <c r="AA61" i="1"/>
  <c r="AA60" i="1"/>
  <c r="AA49" i="1"/>
  <c r="AA48" i="1"/>
  <c r="AA47" i="1"/>
  <c r="AA46" i="1"/>
  <c r="K61" i="1"/>
  <c r="K60" i="1"/>
  <c r="K49" i="1"/>
  <c r="K48" i="1"/>
  <c r="K47" i="1"/>
  <c r="K46" i="1"/>
  <c r="S60" i="1"/>
  <c r="S61" i="1"/>
  <c r="Y9" i="1"/>
  <c r="Y10" i="1"/>
  <c r="Y11" i="1"/>
  <c r="Y12" i="1"/>
  <c r="Y13" i="1"/>
  <c r="Y14" i="1"/>
  <c r="Y15" i="1"/>
  <c r="Y16" i="1"/>
  <c r="Y17" i="1"/>
  <c r="Y18" i="1"/>
  <c r="Y19" i="1"/>
  <c r="Y20" i="1"/>
  <c r="Y21" i="1"/>
  <c r="Y22" i="1"/>
  <c r="Y23" i="1"/>
  <c r="Y24" i="1"/>
  <c r="Y25" i="1"/>
  <c r="Y26" i="1"/>
  <c r="Y27" i="1"/>
  <c r="Y28" i="1"/>
  <c r="Y29" i="1"/>
  <c r="Y30" i="1"/>
  <c r="Y31" i="1"/>
  <c r="Y8" i="1"/>
  <c r="W9" i="1"/>
  <c r="W10" i="1"/>
  <c r="W11" i="1"/>
  <c r="W12" i="1"/>
  <c r="W13" i="1"/>
  <c r="W14" i="1"/>
  <c r="W15" i="1"/>
  <c r="W16" i="1"/>
  <c r="W17" i="1"/>
  <c r="W18" i="1"/>
  <c r="W19" i="1"/>
  <c r="W20" i="1"/>
  <c r="W21" i="1"/>
  <c r="W22" i="1"/>
  <c r="W23" i="1"/>
  <c r="W24" i="1"/>
  <c r="W25" i="1"/>
  <c r="W26" i="1"/>
  <c r="W27" i="1"/>
  <c r="W28" i="1"/>
  <c r="W29" i="1"/>
  <c r="W30" i="1"/>
  <c r="W31" i="1"/>
  <c r="W8" i="1"/>
  <c r="U9" i="1"/>
  <c r="U10" i="1"/>
  <c r="V10" i="1" s="1"/>
  <c r="U11" i="1"/>
  <c r="U12" i="1"/>
  <c r="V12" i="1" s="1"/>
  <c r="U13" i="1"/>
  <c r="U14" i="1"/>
  <c r="U15" i="1"/>
  <c r="U16" i="1"/>
  <c r="V16" i="1" s="1"/>
  <c r="U17" i="1"/>
  <c r="U18" i="1"/>
  <c r="U19" i="1"/>
  <c r="AA19" i="1" s="1"/>
  <c r="U20" i="1"/>
  <c r="V20" i="1" s="1"/>
  <c r="X20" i="1" s="1"/>
  <c r="U21" i="1"/>
  <c r="AA21" i="1" s="1"/>
  <c r="U22" i="1"/>
  <c r="V22" i="1" s="1"/>
  <c r="U23" i="1"/>
  <c r="U24" i="1"/>
  <c r="V24" i="1" s="1"/>
  <c r="X24" i="1" s="1"/>
  <c r="U25" i="1"/>
  <c r="V25" i="1" s="1"/>
  <c r="U26" i="1"/>
  <c r="U27" i="1"/>
  <c r="U28" i="1"/>
  <c r="V28" i="1" s="1"/>
  <c r="U29" i="1"/>
  <c r="V29" i="1" s="1"/>
  <c r="U30" i="1"/>
  <c r="U31" i="1"/>
  <c r="U8" i="1"/>
  <c r="V8" i="1" s="1"/>
  <c r="W6" i="1"/>
  <c r="W5" i="1"/>
  <c r="AZ8" i="1"/>
  <c r="D8" i="21" s="1"/>
  <c r="AZ9" i="1"/>
  <c r="D9" i="21" s="1"/>
  <c r="AZ10" i="1"/>
  <c r="D10" i="21" s="1"/>
  <c r="AZ11" i="1"/>
  <c r="D11" i="21" s="1"/>
  <c r="AZ12" i="1"/>
  <c r="D12" i="21" s="1"/>
  <c r="AZ13" i="1"/>
  <c r="D13" i="21" s="1"/>
  <c r="AA17" i="1" l="1"/>
  <c r="AI19" i="1"/>
  <c r="AN28" i="1"/>
  <c r="AQ14" i="1"/>
  <c r="X16" i="1"/>
  <c r="AI17" i="1"/>
  <c r="AN26" i="1"/>
  <c r="K67" i="23"/>
  <c r="K68" i="23" s="1"/>
  <c r="X28" i="1"/>
  <c r="Z28" i="1" s="1"/>
  <c r="AA14" i="1"/>
  <c r="AI30" i="1"/>
  <c r="AQ25" i="1"/>
  <c r="AA13" i="1"/>
  <c r="AI29" i="1"/>
  <c r="AI15" i="1"/>
  <c r="AQ24" i="1"/>
  <c r="AF18" i="1"/>
  <c r="AI31" i="1"/>
  <c r="AA26" i="1"/>
  <c r="AI28" i="1"/>
  <c r="AQ23" i="1"/>
  <c r="AI27" i="1"/>
  <c r="AN22" i="1"/>
  <c r="AP22" i="1" s="1"/>
  <c r="AA18" i="1"/>
  <c r="AQ15" i="1"/>
  <c r="AI26" i="1"/>
  <c r="AQ21" i="1"/>
  <c r="AA23" i="1"/>
  <c r="AA9" i="1"/>
  <c r="AI25" i="1"/>
  <c r="AI11" i="1"/>
  <c r="AP20" i="1"/>
  <c r="AL21" i="1"/>
  <c r="AA30" i="1"/>
  <c r="AQ17" i="1"/>
  <c r="AQ29" i="1"/>
  <c r="AA62" i="1"/>
  <c r="AY73" i="26"/>
  <c r="AY75" i="26" s="1"/>
  <c r="F67" i="45"/>
  <c r="AG67" i="45" s="1"/>
  <c r="BA67" i="38"/>
  <c r="K68" i="38"/>
  <c r="BA67" i="23"/>
  <c r="I63" i="21"/>
  <c r="AI75" i="27"/>
  <c r="L63" i="21"/>
  <c r="AQ75" i="27"/>
  <c r="K67" i="29"/>
  <c r="BA65" i="29"/>
  <c r="U65" i="21" s="1"/>
  <c r="U67" i="21" s="1"/>
  <c r="U68" i="21" s="1"/>
  <c r="AY75" i="29"/>
  <c r="K67" i="28"/>
  <c r="BA65" i="28"/>
  <c r="R65" i="21" s="1"/>
  <c r="R67" i="21" s="1"/>
  <c r="R68" i="21" s="1"/>
  <c r="K67" i="27"/>
  <c r="BA65" i="27"/>
  <c r="O65" i="21" s="1"/>
  <c r="O67" i="21" s="1"/>
  <c r="O68" i="21" s="1"/>
  <c r="AQ73" i="26"/>
  <c r="AQ74" i="26"/>
  <c r="AI74" i="26"/>
  <c r="AI73" i="26"/>
  <c r="S74" i="26"/>
  <c r="S73" i="26"/>
  <c r="K65" i="26"/>
  <c r="BA63" i="26"/>
  <c r="AA73" i="26"/>
  <c r="AA74" i="26"/>
  <c r="S74" i="22"/>
  <c r="S73" i="22"/>
  <c r="AI74" i="22"/>
  <c r="AI73" i="22"/>
  <c r="AQ73" i="22"/>
  <c r="AQ74" i="22"/>
  <c r="AA73" i="22"/>
  <c r="AA74" i="22"/>
  <c r="BA38" i="22"/>
  <c r="K63" i="22"/>
  <c r="AY74" i="22"/>
  <c r="AY73" i="22"/>
  <c r="S62" i="1"/>
  <c r="AI50" i="1"/>
  <c r="AI62" i="1"/>
  <c r="AQ62" i="1"/>
  <c r="AA50" i="1"/>
  <c r="K50" i="1"/>
  <c r="K62" i="1"/>
  <c r="AQ50" i="1"/>
  <c r="AL25" i="1"/>
  <c r="AN25" i="1" s="1"/>
  <c r="AP25" i="1" s="1"/>
  <c r="AF14" i="1"/>
  <c r="AH14" i="1" s="1"/>
  <c r="AL24" i="1"/>
  <c r="AN24" i="1" s="1"/>
  <c r="AP24" i="1" s="1"/>
  <c r="AV31" i="1"/>
  <c r="AX31" i="1" s="1"/>
  <c r="AV19" i="1"/>
  <c r="AX19" i="1" s="1"/>
  <c r="AV11" i="1"/>
  <c r="AV27" i="1"/>
  <c r="AX27" i="1" s="1"/>
  <c r="AV23" i="1"/>
  <c r="AX23" i="1" s="1"/>
  <c r="AV15" i="1"/>
  <c r="AX15" i="1" s="1"/>
  <c r="AT32" i="1"/>
  <c r="AI18" i="1"/>
  <c r="AQ18" i="1"/>
  <c r="AD26" i="1"/>
  <c r="AF26" i="1" s="1"/>
  <c r="AH26" i="1" s="1"/>
  <c r="AA22" i="1"/>
  <c r="AI14" i="1"/>
  <c r="AI22" i="1"/>
  <c r="AD30" i="1"/>
  <c r="AF30" i="1" s="1"/>
  <c r="AQ22" i="1"/>
  <c r="AI10" i="1"/>
  <c r="AL18" i="1"/>
  <c r="AN18" i="1" s="1"/>
  <c r="AQ27" i="1"/>
  <c r="AQ19" i="1"/>
  <c r="AQ26" i="1"/>
  <c r="AQ30" i="1"/>
  <c r="AQ20" i="1"/>
  <c r="AL8" i="1"/>
  <c r="AN8" i="1" s="1"/>
  <c r="AQ16" i="1"/>
  <c r="AQ28" i="1"/>
  <c r="AP26" i="1"/>
  <c r="AP30" i="1"/>
  <c r="AN13" i="1"/>
  <c r="AN21" i="1"/>
  <c r="AP21" i="1" s="1"/>
  <c r="AN17" i="1"/>
  <c r="AP17" i="1" s="1"/>
  <c r="AN29" i="1"/>
  <c r="AP29" i="1" s="1"/>
  <c r="AN9" i="1"/>
  <c r="AP28" i="1"/>
  <c r="AL11" i="1"/>
  <c r="AL15" i="1"/>
  <c r="AL19" i="1"/>
  <c r="AL23" i="1"/>
  <c r="AL27" i="1"/>
  <c r="AL31" i="1"/>
  <c r="AP16" i="1"/>
  <c r="AL10" i="1"/>
  <c r="AN12" i="1"/>
  <c r="AL14" i="1"/>
  <c r="V30" i="1"/>
  <c r="X30" i="1" s="1"/>
  <c r="Z30" i="1" s="1"/>
  <c r="AI13" i="1"/>
  <c r="AD17" i="1"/>
  <c r="AF17" i="1" s="1"/>
  <c r="AH17" i="1" s="1"/>
  <c r="AD25" i="1"/>
  <c r="AF25" i="1" s="1"/>
  <c r="AH25" i="1" s="1"/>
  <c r="AD28" i="1"/>
  <c r="AF28" i="1" s="1"/>
  <c r="AI24" i="1"/>
  <c r="V9" i="1"/>
  <c r="X9" i="1" s="1"/>
  <c r="Z9" i="1" s="1"/>
  <c r="AD9" i="1"/>
  <c r="AF9" i="1" s="1"/>
  <c r="AH9" i="1" s="1"/>
  <c r="AD21" i="1"/>
  <c r="AF21" i="1" s="1"/>
  <c r="AH21" i="1" s="1"/>
  <c r="AD29" i="1"/>
  <c r="AF29" i="1" s="1"/>
  <c r="AH29" i="1" s="1"/>
  <c r="V17" i="1"/>
  <c r="X17" i="1" s="1"/>
  <c r="Z17" i="1" s="1"/>
  <c r="AA29" i="1"/>
  <c r="AI8" i="1"/>
  <c r="AF20" i="1"/>
  <c r="AH20" i="1" s="1"/>
  <c r="AI20" i="1"/>
  <c r="AH22" i="1"/>
  <c r="AI12" i="1"/>
  <c r="AI16" i="1"/>
  <c r="AH18" i="1"/>
  <c r="AH10" i="1"/>
  <c r="AF13" i="1"/>
  <c r="AH13" i="1" s="1"/>
  <c r="AH12" i="1"/>
  <c r="AH24" i="1"/>
  <c r="AD11" i="1"/>
  <c r="AD15" i="1"/>
  <c r="AD19" i="1"/>
  <c r="AD23" i="1"/>
  <c r="AD27" i="1"/>
  <c r="AD31" i="1"/>
  <c r="AF16" i="1"/>
  <c r="AH16" i="1" s="1"/>
  <c r="AF8" i="1"/>
  <c r="AH8" i="1" s="1"/>
  <c r="V13" i="1"/>
  <c r="X13" i="1" s="1"/>
  <c r="Z13" i="1" s="1"/>
  <c r="AA25" i="1"/>
  <c r="V21" i="1"/>
  <c r="X21" i="1" s="1"/>
  <c r="Z21" i="1" s="1"/>
  <c r="V26" i="1"/>
  <c r="X26" i="1" s="1"/>
  <c r="V14" i="1"/>
  <c r="X14" i="1" s="1"/>
  <c r="Z14" i="1" s="1"/>
  <c r="V18" i="1"/>
  <c r="X18" i="1" s="1"/>
  <c r="AA10" i="1"/>
  <c r="AA31" i="1"/>
  <c r="AA27" i="1"/>
  <c r="AA15" i="1"/>
  <c r="AA11" i="1"/>
  <c r="X12" i="1"/>
  <c r="Z12" i="1" s="1"/>
  <c r="X10" i="1"/>
  <c r="Z10" i="1" s="1"/>
  <c r="AA24" i="1"/>
  <c r="AA16" i="1"/>
  <c r="AA8" i="1"/>
  <c r="AA12" i="1"/>
  <c r="AA20" i="1"/>
  <c r="AA28" i="1"/>
  <c r="X22" i="1"/>
  <c r="Z22" i="1" s="1"/>
  <c r="X25" i="1"/>
  <c r="Z25" i="1" s="1"/>
  <c r="X29" i="1"/>
  <c r="Z29" i="1" s="1"/>
  <c r="Z24" i="1"/>
  <c r="V11" i="1"/>
  <c r="V15" i="1"/>
  <c r="V19" i="1"/>
  <c r="V23" i="1"/>
  <c r="V27" i="1"/>
  <c r="V31" i="1"/>
  <c r="Z16" i="1"/>
  <c r="Z20" i="1"/>
  <c r="X8" i="1"/>
  <c r="Z8" i="1" s="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9" i="1"/>
  <c r="C9" i="1"/>
  <c r="E9" i="1"/>
  <c r="F9" i="1" s="1"/>
  <c r="G9" i="1"/>
  <c r="I9" i="1"/>
  <c r="M9" i="1"/>
  <c r="N9" i="1" s="1"/>
  <c r="O9" i="1"/>
  <c r="B10" i="1"/>
  <c r="C10" i="1"/>
  <c r="E10" i="1"/>
  <c r="F10" i="1" s="1"/>
  <c r="G10" i="1"/>
  <c r="I10" i="1"/>
  <c r="M10" i="1"/>
  <c r="N10" i="1" s="1"/>
  <c r="O10" i="1"/>
  <c r="B11" i="1"/>
  <c r="C11" i="1"/>
  <c r="E11" i="1"/>
  <c r="F11" i="1" s="1"/>
  <c r="G11" i="1"/>
  <c r="I11" i="1"/>
  <c r="M11" i="1"/>
  <c r="N11" i="1" s="1"/>
  <c r="O11" i="1"/>
  <c r="B12" i="1"/>
  <c r="C12" i="1"/>
  <c r="E12" i="1"/>
  <c r="F12" i="1" s="1"/>
  <c r="G12" i="1"/>
  <c r="I12" i="1"/>
  <c r="M12" i="1"/>
  <c r="N12" i="1" s="1"/>
  <c r="O12" i="1"/>
  <c r="B13" i="1"/>
  <c r="C13" i="1"/>
  <c r="E13" i="1"/>
  <c r="F13" i="1" s="1"/>
  <c r="G13" i="1"/>
  <c r="I13" i="1"/>
  <c r="M13" i="1"/>
  <c r="N13" i="1" s="1"/>
  <c r="O13" i="1"/>
  <c r="B14" i="1"/>
  <c r="C14" i="1"/>
  <c r="E14" i="1"/>
  <c r="F14" i="1" s="1"/>
  <c r="G14" i="1"/>
  <c r="I14" i="1"/>
  <c r="M14" i="1"/>
  <c r="N14" i="1" s="1"/>
  <c r="O14" i="1"/>
  <c r="AZ14" i="1"/>
  <c r="D14" i="21" s="1"/>
  <c r="B15" i="1"/>
  <c r="C15" i="1"/>
  <c r="E15" i="1"/>
  <c r="F15" i="1" s="1"/>
  <c r="G15" i="1"/>
  <c r="I15" i="1"/>
  <c r="M15" i="1"/>
  <c r="N15" i="1" s="1"/>
  <c r="O15" i="1"/>
  <c r="AZ15" i="1"/>
  <c r="D15" i="21" s="1"/>
  <c r="B16" i="1"/>
  <c r="C16" i="1"/>
  <c r="E16" i="1"/>
  <c r="F16" i="1" s="1"/>
  <c r="G16" i="1"/>
  <c r="I16" i="1"/>
  <c r="M16" i="1"/>
  <c r="N16" i="1" s="1"/>
  <c r="O16" i="1"/>
  <c r="AZ16" i="1"/>
  <c r="D16" i="21" s="1"/>
  <c r="B17" i="1"/>
  <c r="C17" i="1"/>
  <c r="E17" i="1"/>
  <c r="F17" i="1" s="1"/>
  <c r="G17" i="1"/>
  <c r="I17" i="1"/>
  <c r="M17" i="1"/>
  <c r="N17" i="1" s="1"/>
  <c r="O17" i="1"/>
  <c r="AZ17" i="1"/>
  <c r="D17" i="21" s="1"/>
  <c r="B18" i="1"/>
  <c r="C18" i="1"/>
  <c r="E18" i="1"/>
  <c r="F18" i="1" s="1"/>
  <c r="G18" i="1"/>
  <c r="I18" i="1"/>
  <c r="M18" i="1"/>
  <c r="N18" i="1" s="1"/>
  <c r="O18" i="1"/>
  <c r="AZ18" i="1"/>
  <c r="D18" i="21" s="1"/>
  <c r="B19" i="1"/>
  <c r="C19" i="1"/>
  <c r="E19" i="1"/>
  <c r="F19" i="1" s="1"/>
  <c r="G19" i="1"/>
  <c r="I19" i="1"/>
  <c r="M19" i="1"/>
  <c r="N19" i="1" s="1"/>
  <c r="O19" i="1"/>
  <c r="AZ19" i="1"/>
  <c r="D19" i="21" s="1"/>
  <c r="B20" i="1"/>
  <c r="C20" i="1"/>
  <c r="E20" i="1"/>
  <c r="F20" i="1" s="1"/>
  <c r="G20" i="1"/>
  <c r="I20" i="1"/>
  <c r="M20" i="1"/>
  <c r="N20" i="1" s="1"/>
  <c r="O20" i="1"/>
  <c r="AZ20" i="1"/>
  <c r="D20" i="21" s="1"/>
  <c r="B21" i="1"/>
  <c r="C21" i="1"/>
  <c r="E21" i="1"/>
  <c r="F21" i="1" s="1"/>
  <c r="G21" i="1"/>
  <c r="I21" i="1"/>
  <c r="M21" i="1"/>
  <c r="N21" i="1" s="1"/>
  <c r="O21" i="1"/>
  <c r="AZ21" i="1"/>
  <c r="D21" i="21" s="1"/>
  <c r="B22" i="1"/>
  <c r="C22" i="1"/>
  <c r="E22" i="1"/>
  <c r="F22" i="1" s="1"/>
  <c r="G22" i="1"/>
  <c r="I22" i="1"/>
  <c r="M22" i="1"/>
  <c r="N22" i="1" s="1"/>
  <c r="O22" i="1"/>
  <c r="AZ22" i="1"/>
  <c r="D22" i="21" s="1"/>
  <c r="B23" i="1"/>
  <c r="C23" i="1"/>
  <c r="E23" i="1"/>
  <c r="F23" i="1" s="1"/>
  <c r="G23" i="1"/>
  <c r="I23" i="1"/>
  <c r="M23" i="1"/>
  <c r="N23" i="1" s="1"/>
  <c r="O23" i="1"/>
  <c r="AZ23" i="1"/>
  <c r="D23" i="21" s="1"/>
  <c r="B24" i="1"/>
  <c r="C24" i="1"/>
  <c r="E24" i="1"/>
  <c r="F24" i="1" s="1"/>
  <c r="G24" i="1"/>
  <c r="I24" i="1"/>
  <c r="M24" i="1"/>
  <c r="N24" i="1" s="1"/>
  <c r="O24" i="1"/>
  <c r="AZ24" i="1"/>
  <c r="D24" i="21" s="1"/>
  <c r="B25" i="1"/>
  <c r="C25" i="1"/>
  <c r="E25" i="1"/>
  <c r="F25" i="1" s="1"/>
  <c r="G25" i="1"/>
  <c r="I25" i="1"/>
  <c r="M25" i="1"/>
  <c r="N25" i="1" s="1"/>
  <c r="O25" i="1"/>
  <c r="AZ25" i="1"/>
  <c r="D25" i="21" s="1"/>
  <c r="B26" i="1"/>
  <c r="C26" i="1"/>
  <c r="E26" i="1"/>
  <c r="F26" i="1" s="1"/>
  <c r="G26" i="1"/>
  <c r="I26" i="1"/>
  <c r="M26" i="1"/>
  <c r="N26" i="1" s="1"/>
  <c r="O26" i="1"/>
  <c r="AZ26" i="1"/>
  <c r="D26" i="21" s="1"/>
  <c r="B27" i="1"/>
  <c r="C27" i="1"/>
  <c r="E27" i="1"/>
  <c r="F27" i="1" s="1"/>
  <c r="G27" i="1"/>
  <c r="I27" i="1"/>
  <c r="M27" i="1"/>
  <c r="N27" i="1" s="1"/>
  <c r="O27" i="1"/>
  <c r="AZ27" i="1"/>
  <c r="D27" i="21" s="1"/>
  <c r="B28" i="1"/>
  <c r="C28" i="1"/>
  <c r="E28" i="1"/>
  <c r="F28" i="1" s="1"/>
  <c r="G28" i="1"/>
  <c r="I28" i="1"/>
  <c r="M28" i="1"/>
  <c r="N28" i="1" s="1"/>
  <c r="O28" i="1"/>
  <c r="AZ28" i="1"/>
  <c r="D28" i="21" s="1"/>
  <c r="B29" i="1"/>
  <c r="C29" i="1"/>
  <c r="E29" i="1"/>
  <c r="F29" i="1" s="1"/>
  <c r="G29" i="1"/>
  <c r="I29" i="1"/>
  <c r="M29" i="1"/>
  <c r="N29" i="1" s="1"/>
  <c r="O29" i="1"/>
  <c r="AZ29" i="1"/>
  <c r="D29" i="21" s="1"/>
  <c r="B30" i="1"/>
  <c r="C30" i="1"/>
  <c r="E30" i="1"/>
  <c r="F30" i="1" s="1"/>
  <c r="G30" i="1"/>
  <c r="I30" i="1"/>
  <c r="M30" i="1"/>
  <c r="N30" i="1" s="1"/>
  <c r="O30" i="1"/>
  <c r="AZ30" i="1"/>
  <c r="D30" i="21" s="1"/>
  <c r="B31" i="1"/>
  <c r="C31" i="1"/>
  <c r="E31" i="1"/>
  <c r="F31" i="1" s="1"/>
  <c r="G31" i="1"/>
  <c r="I31" i="1"/>
  <c r="M31" i="1"/>
  <c r="N31" i="1" s="1"/>
  <c r="O31" i="1"/>
  <c r="AZ31" i="1"/>
  <c r="D31" i="21" s="1"/>
  <c r="J18" i="33"/>
  <c r="P18" i="33"/>
  <c r="V18" i="33"/>
  <c r="AB18" i="33"/>
  <c r="AH18" i="33"/>
  <c r="AN18" i="33"/>
  <c r="J19" i="33"/>
  <c r="P19" i="33"/>
  <c r="V19" i="33"/>
  <c r="AB19" i="33"/>
  <c r="AH19" i="33"/>
  <c r="AN19" i="33"/>
  <c r="J20" i="33"/>
  <c r="P20" i="33"/>
  <c r="V20" i="33"/>
  <c r="AB20" i="33"/>
  <c r="AH20" i="33"/>
  <c r="AN20" i="33"/>
  <c r="J21" i="33"/>
  <c r="P21" i="33"/>
  <c r="V21" i="33"/>
  <c r="AB21" i="33"/>
  <c r="AH21" i="33"/>
  <c r="AN21" i="33"/>
  <c r="J22" i="33"/>
  <c r="P22" i="33"/>
  <c r="V22" i="33"/>
  <c r="AB22" i="33"/>
  <c r="AH22" i="33"/>
  <c r="AN22" i="33"/>
  <c r="J23" i="33"/>
  <c r="P23" i="33"/>
  <c r="V23" i="33"/>
  <c r="AB23" i="33"/>
  <c r="AH23" i="33"/>
  <c r="AN23" i="33"/>
  <c r="J24" i="33"/>
  <c r="P24" i="33"/>
  <c r="V24" i="33"/>
  <c r="AB24" i="33"/>
  <c r="AH24" i="33"/>
  <c r="AN24" i="33"/>
  <c r="J25" i="33"/>
  <c r="P25" i="33"/>
  <c r="V25" i="33"/>
  <c r="AB25" i="33"/>
  <c r="AH25" i="33"/>
  <c r="AN25" i="33"/>
  <c r="J26" i="33"/>
  <c r="P26" i="33"/>
  <c r="V26" i="33"/>
  <c r="AB26" i="33"/>
  <c r="AH26" i="33"/>
  <c r="AN26" i="33"/>
  <c r="J27" i="33"/>
  <c r="P27" i="33"/>
  <c r="V27" i="33"/>
  <c r="AB27" i="33"/>
  <c r="AH27" i="33"/>
  <c r="AN27" i="33"/>
  <c r="J28" i="33"/>
  <c r="P28" i="33"/>
  <c r="V28" i="33"/>
  <c r="AB28" i="33"/>
  <c r="AH28" i="33"/>
  <c r="AN28" i="33"/>
  <c r="J29" i="33"/>
  <c r="P29" i="33"/>
  <c r="V29" i="33"/>
  <c r="AB29" i="33"/>
  <c r="AH29" i="33"/>
  <c r="AN29" i="33"/>
  <c r="J30" i="33"/>
  <c r="P30" i="33"/>
  <c r="V30" i="33"/>
  <c r="AB30" i="33"/>
  <c r="AH30" i="33"/>
  <c r="AN30" i="33"/>
  <c r="J31" i="33"/>
  <c r="P31" i="33"/>
  <c r="V31" i="33"/>
  <c r="AB31" i="33"/>
  <c r="AH31" i="33"/>
  <c r="AN31" i="33"/>
  <c r="F68" i="45" l="1"/>
  <c r="AG68" i="45" s="1"/>
  <c r="S75" i="22"/>
  <c r="AA75" i="26"/>
  <c r="K73" i="38"/>
  <c r="BA68" i="38"/>
  <c r="D74" i="38"/>
  <c r="K74" i="38" s="1"/>
  <c r="BA74" i="38" s="1"/>
  <c r="I74" i="45" s="1"/>
  <c r="K73" i="23"/>
  <c r="BA68" i="23"/>
  <c r="D74" i="23"/>
  <c r="BA24" i="1"/>
  <c r="F24" i="21" s="1"/>
  <c r="BA20" i="1"/>
  <c r="F20" i="21" s="1"/>
  <c r="BA16" i="1"/>
  <c r="F16" i="21" s="1"/>
  <c r="AA75" i="22"/>
  <c r="S75" i="26"/>
  <c r="BA67" i="29"/>
  <c r="K68" i="29"/>
  <c r="BA67" i="28"/>
  <c r="K68" i="28"/>
  <c r="BA67" i="27"/>
  <c r="K68" i="27"/>
  <c r="BA65" i="26"/>
  <c r="L65" i="21" s="1"/>
  <c r="L67" i="21" s="1"/>
  <c r="L68" i="21" s="1"/>
  <c r="K67" i="26"/>
  <c r="AI75" i="26"/>
  <c r="AQ75" i="26"/>
  <c r="AY75" i="22"/>
  <c r="AI75" i="22"/>
  <c r="K65" i="22"/>
  <c r="BA63" i="22"/>
  <c r="AQ75" i="22"/>
  <c r="AR34" i="1"/>
  <c r="AY34" i="1" s="1"/>
  <c r="BA28" i="1"/>
  <c r="F28" i="21" s="1"/>
  <c r="BA30" i="1"/>
  <c r="F30" i="21" s="1"/>
  <c r="BA26" i="1"/>
  <c r="F26" i="21" s="1"/>
  <c r="BA22" i="1"/>
  <c r="F22" i="21" s="1"/>
  <c r="BA18" i="1"/>
  <c r="F18" i="21" s="1"/>
  <c r="BA14" i="1"/>
  <c r="F14" i="21" s="1"/>
  <c r="BA13" i="1"/>
  <c r="F13" i="21" s="1"/>
  <c r="BA12" i="1"/>
  <c r="F12" i="21" s="1"/>
  <c r="BA11" i="1"/>
  <c r="F11" i="21" s="1"/>
  <c r="BA10" i="1"/>
  <c r="F10" i="21" s="1"/>
  <c r="BA9" i="1"/>
  <c r="F9" i="21" s="1"/>
  <c r="BA29" i="1"/>
  <c r="F29" i="21" s="1"/>
  <c r="BA25" i="1"/>
  <c r="F25" i="21" s="1"/>
  <c r="BA21" i="1"/>
  <c r="F21" i="21" s="1"/>
  <c r="BA17" i="1"/>
  <c r="F17" i="21" s="1"/>
  <c r="BA31" i="1"/>
  <c r="F31" i="21" s="1"/>
  <c r="BA27" i="1"/>
  <c r="F27" i="21" s="1"/>
  <c r="BA23" i="1"/>
  <c r="F23" i="21" s="1"/>
  <c r="BA19" i="1"/>
  <c r="F19" i="21" s="1"/>
  <c r="BA15" i="1"/>
  <c r="F15" i="21" s="1"/>
  <c r="AH28" i="1"/>
  <c r="AV33" i="1"/>
  <c r="AY33" i="1" s="1"/>
  <c r="AP18" i="1"/>
  <c r="AH30" i="1"/>
  <c r="AN19" i="1"/>
  <c r="AP19" i="1" s="1"/>
  <c r="AN23" i="1"/>
  <c r="AP23" i="1" s="1"/>
  <c r="AN10" i="1"/>
  <c r="AN31" i="1"/>
  <c r="AP31" i="1" s="1"/>
  <c r="AN15" i="1"/>
  <c r="AP15" i="1" s="1"/>
  <c r="AL32" i="1"/>
  <c r="AN14" i="1"/>
  <c r="AP14" i="1" s="1"/>
  <c r="AN27" i="1"/>
  <c r="AP27" i="1" s="1"/>
  <c r="AN11" i="1"/>
  <c r="Z26" i="1"/>
  <c r="AF19" i="1"/>
  <c r="AH19" i="1" s="1"/>
  <c r="AF31" i="1"/>
  <c r="AH31" i="1" s="1"/>
  <c r="AF15" i="1"/>
  <c r="AH15" i="1" s="1"/>
  <c r="AF27" i="1"/>
  <c r="AH27" i="1" s="1"/>
  <c r="AF11" i="1"/>
  <c r="AF23" i="1"/>
  <c r="AH23" i="1" s="1"/>
  <c r="AD32" i="1"/>
  <c r="Z18" i="1"/>
  <c r="X27" i="1"/>
  <c r="Z27" i="1" s="1"/>
  <c r="X11" i="1"/>
  <c r="Z11" i="1" s="1"/>
  <c r="X23" i="1"/>
  <c r="Z23" i="1" s="1"/>
  <c r="X19" i="1"/>
  <c r="Z19" i="1" s="1"/>
  <c r="X31" i="1"/>
  <c r="Z31" i="1" s="1"/>
  <c r="X15" i="1"/>
  <c r="Z15" i="1" s="1"/>
  <c r="V32" i="1"/>
  <c r="H10" i="1"/>
  <c r="J10" i="1" s="1"/>
  <c r="H12" i="1"/>
  <c r="J12" i="1" s="1"/>
  <c r="H28" i="1"/>
  <c r="J28" i="1" s="1"/>
  <c r="K28" i="1" s="1"/>
  <c r="H22" i="1"/>
  <c r="J22" i="1" s="1"/>
  <c r="H18" i="1"/>
  <c r="J18" i="1" s="1"/>
  <c r="S25" i="1"/>
  <c r="H24" i="1"/>
  <c r="J24" i="1" s="1"/>
  <c r="S15" i="1"/>
  <c r="H26" i="1"/>
  <c r="J26" i="1" s="1"/>
  <c r="H20" i="1"/>
  <c r="J20" i="1" s="1"/>
  <c r="H14" i="1"/>
  <c r="J14" i="1" s="1"/>
  <c r="S9" i="1"/>
  <c r="S29" i="1"/>
  <c r="S31" i="1"/>
  <c r="S19" i="1"/>
  <c r="S13" i="1"/>
  <c r="S11" i="1"/>
  <c r="H16" i="1"/>
  <c r="J16" i="1" s="1"/>
  <c r="S21" i="1"/>
  <c r="S27" i="1"/>
  <c r="S23" i="1"/>
  <c r="S17" i="1"/>
  <c r="H30" i="1"/>
  <c r="J30" i="1" s="1"/>
  <c r="P27" i="1"/>
  <c r="R27" i="1" s="1"/>
  <c r="P24" i="1"/>
  <c r="R24" i="1" s="1"/>
  <c r="P21" i="1"/>
  <c r="R21" i="1" s="1"/>
  <c r="P18" i="1"/>
  <c r="R18" i="1" s="1"/>
  <c r="P15" i="1"/>
  <c r="R15" i="1" s="1"/>
  <c r="P31" i="1"/>
  <c r="R31" i="1" s="1"/>
  <c r="P28" i="1"/>
  <c r="R28" i="1" s="1"/>
  <c r="P22" i="1"/>
  <c r="R22" i="1" s="1"/>
  <c r="P16" i="1"/>
  <c r="R16" i="1" s="1"/>
  <c r="P13" i="1"/>
  <c r="R13" i="1" s="1"/>
  <c r="P10" i="1"/>
  <c r="R10" i="1" s="1"/>
  <c r="P9" i="1"/>
  <c r="R9" i="1" s="1"/>
  <c r="P26" i="1"/>
  <c r="R26" i="1" s="1"/>
  <c r="P25" i="1"/>
  <c r="R25" i="1" s="1"/>
  <c r="P20" i="1"/>
  <c r="R20" i="1" s="1"/>
  <c r="P19" i="1"/>
  <c r="R19" i="1" s="1"/>
  <c r="P14" i="1"/>
  <c r="R14" i="1" s="1"/>
  <c r="P30" i="1"/>
  <c r="R30" i="1" s="1"/>
  <c r="P29" i="1"/>
  <c r="R29" i="1" s="1"/>
  <c r="P23" i="1"/>
  <c r="R23" i="1" s="1"/>
  <c r="P17" i="1"/>
  <c r="R17" i="1" s="1"/>
  <c r="P12" i="1"/>
  <c r="R12" i="1" s="1"/>
  <c r="P11" i="1"/>
  <c r="R11" i="1" s="1"/>
  <c r="S28" i="1"/>
  <c r="H27" i="1"/>
  <c r="S26" i="1"/>
  <c r="H25" i="1"/>
  <c r="S24" i="1"/>
  <c r="H23" i="1"/>
  <c r="S22" i="1"/>
  <c r="H21" i="1"/>
  <c r="J21" i="1" s="1"/>
  <c r="S20" i="1"/>
  <c r="H19" i="1"/>
  <c r="J19" i="1" s="1"/>
  <c r="S18" i="1"/>
  <c r="H17" i="1"/>
  <c r="S16" i="1"/>
  <c r="H15" i="1"/>
  <c r="J15" i="1" s="1"/>
  <c r="S14" i="1"/>
  <c r="H13" i="1"/>
  <c r="S12" i="1"/>
  <c r="H11" i="1"/>
  <c r="J11" i="1" s="1"/>
  <c r="S10" i="1"/>
  <c r="H9" i="1"/>
  <c r="J9" i="1" s="1"/>
  <c r="H31" i="1"/>
  <c r="J31" i="1" s="1"/>
  <c r="K31" i="1" s="1"/>
  <c r="S30" i="1"/>
  <c r="H29" i="1"/>
  <c r="C14" i="34"/>
  <c r="K74" i="23" l="1"/>
  <c r="BA74" i="23" s="1"/>
  <c r="F74" i="45" s="1"/>
  <c r="AG74" i="45" s="1"/>
  <c r="D74" i="1"/>
  <c r="K22" i="1"/>
  <c r="BA73" i="38"/>
  <c r="I73" i="45" s="1"/>
  <c r="I75" i="45" s="1"/>
  <c r="K75" i="38"/>
  <c r="BA75" i="38" s="1"/>
  <c r="BA73" i="23"/>
  <c r="F73" i="45" s="1"/>
  <c r="K75" i="23"/>
  <c r="BA75" i="23" s="1"/>
  <c r="BA68" i="29"/>
  <c r="K73" i="29"/>
  <c r="D74" i="29"/>
  <c r="K74" i="29" s="1"/>
  <c r="BA74" i="29" s="1"/>
  <c r="U74" i="21" s="1"/>
  <c r="BA68" i="28"/>
  <c r="K73" i="28"/>
  <c r="D74" i="28"/>
  <c r="K74" i="28" s="1"/>
  <c r="BA74" i="28" s="1"/>
  <c r="R74" i="21" s="1"/>
  <c r="BA68" i="27"/>
  <c r="K73" i="27"/>
  <c r="D74" i="27"/>
  <c r="K74" i="27" s="1"/>
  <c r="BA74" i="27" s="1"/>
  <c r="O74" i="21" s="1"/>
  <c r="BA67" i="26"/>
  <c r="K68" i="26"/>
  <c r="K67" i="22"/>
  <c r="BA65" i="22"/>
  <c r="I65" i="21" s="1"/>
  <c r="I67" i="21" s="1"/>
  <c r="I68" i="21" s="1"/>
  <c r="AB34" i="1"/>
  <c r="AI34" i="1" s="1"/>
  <c r="T34" i="1"/>
  <c r="AA34" i="1" s="1"/>
  <c r="AJ34" i="1"/>
  <c r="AQ34" i="1" s="1"/>
  <c r="AY35" i="1"/>
  <c r="AR37" i="1" s="1"/>
  <c r="AY37" i="1" s="1"/>
  <c r="AN33" i="1"/>
  <c r="AQ33" i="1" s="1"/>
  <c r="AF33" i="1"/>
  <c r="AI33" i="1" s="1"/>
  <c r="AH11" i="1"/>
  <c r="AH36" i="1" s="1"/>
  <c r="AI36" i="1" s="1"/>
  <c r="K12" i="1"/>
  <c r="Z36" i="1"/>
  <c r="AA36" i="1" s="1"/>
  <c r="X33" i="1"/>
  <c r="AA33" i="1" s="1"/>
  <c r="K10" i="1"/>
  <c r="K14" i="1"/>
  <c r="BB14" i="1" s="1"/>
  <c r="BB31" i="1"/>
  <c r="K18" i="1"/>
  <c r="BB18" i="1" s="1"/>
  <c r="K26" i="1"/>
  <c r="BB26" i="1" s="1"/>
  <c r="K20" i="1"/>
  <c r="BB20" i="1" s="1"/>
  <c r="K16" i="1"/>
  <c r="BB16" i="1" s="1"/>
  <c r="K24" i="1"/>
  <c r="BB24" i="1" s="1"/>
  <c r="J13" i="1"/>
  <c r="K13" i="1" s="1"/>
  <c r="K30" i="1"/>
  <c r="BB30" i="1" s="1"/>
  <c r="K21" i="1"/>
  <c r="BB21" i="1" s="1"/>
  <c r="J17" i="1"/>
  <c r="K17" i="1" s="1"/>
  <c r="BB17" i="1" s="1"/>
  <c r="J27" i="1"/>
  <c r="K27" i="1" s="1"/>
  <c r="BB27" i="1" s="1"/>
  <c r="J25" i="1"/>
  <c r="K25" i="1" s="1"/>
  <c r="BB25" i="1" s="1"/>
  <c r="J23" i="1"/>
  <c r="K23" i="1" s="1"/>
  <c r="BB23" i="1" s="1"/>
  <c r="K15" i="1"/>
  <c r="BB15" i="1" s="1"/>
  <c r="K19" i="1"/>
  <c r="BB19" i="1" s="1"/>
  <c r="J29" i="1"/>
  <c r="K29" i="1" s="1"/>
  <c r="BB29" i="1" s="1"/>
  <c r="BB22" i="1"/>
  <c r="BB28" i="1"/>
  <c r="K9" i="1"/>
  <c r="K11" i="1"/>
  <c r="O6" i="1"/>
  <c r="O5" i="1"/>
  <c r="O8" i="1"/>
  <c r="I8" i="1"/>
  <c r="G8" i="1"/>
  <c r="F75" i="45" l="1"/>
  <c r="AG75" i="45" s="1"/>
  <c r="AG73" i="45"/>
  <c r="AA35" i="1"/>
  <c r="T37" i="1" s="1"/>
  <c r="AA37" i="1" s="1"/>
  <c r="AA38" i="1" s="1"/>
  <c r="AA63" i="1" s="1"/>
  <c r="AI35" i="1"/>
  <c r="AB37" i="1" s="1"/>
  <c r="AI37" i="1" s="1"/>
  <c r="AI38" i="1" s="1"/>
  <c r="AI63" i="1" s="1"/>
  <c r="BA73" i="29"/>
  <c r="U73" i="21" s="1"/>
  <c r="U75" i="21" s="1"/>
  <c r="K75" i="29"/>
  <c r="BA75" i="29" s="1"/>
  <c r="BA73" i="28"/>
  <c r="R73" i="21" s="1"/>
  <c r="R75" i="21" s="1"/>
  <c r="K75" i="28"/>
  <c r="BA75" i="28" s="1"/>
  <c r="BA73" i="27"/>
  <c r="O73" i="21" s="1"/>
  <c r="O75" i="21" s="1"/>
  <c r="K75" i="27"/>
  <c r="BA75" i="27" s="1"/>
  <c r="K73" i="26"/>
  <c r="BA68" i="26"/>
  <c r="K74" i="26"/>
  <c r="BA74" i="26" s="1"/>
  <c r="L74" i="21" s="1"/>
  <c r="BA67" i="22"/>
  <c r="K68" i="22"/>
  <c r="AQ35" i="1"/>
  <c r="AJ37" i="1" s="1"/>
  <c r="AQ37" i="1" s="1"/>
  <c r="M8" i="1"/>
  <c r="E8" i="1"/>
  <c r="C8" i="1"/>
  <c r="B8" i="1"/>
  <c r="C8" i="21"/>
  <c r="B8" i="21"/>
  <c r="A15" i="34"/>
  <c r="B65" i="1" s="1"/>
  <c r="B65" i="53" l="1"/>
  <c r="B65" i="54"/>
  <c r="B65" i="45"/>
  <c r="B65" i="51"/>
  <c r="B65" i="42"/>
  <c r="B65" i="43"/>
  <c r="B65" i="40"/>
  <c r="B65" i="41"/>
  <c r="B65" i="29"/>
  <c r="B65" i="27"/>
  <c r="B65" i="23"/>
  <c r="B65" i="38"/>
  <c r="B65" i="28"/>
  <c r="B65" i="26"/>
  <c r="B65" i="22"/>
  <c r="B65" i="21"/>
  <c r="V29" i="21"/>
  <c r="BA73" i="26"/>
  <c r="L73" i="21" s="1"/>
  <c r="L75" i="21" s="1"/>
  <c r="K75" i="26"/>
  <c r="BA75" i="26" s="1"/>
  <c r="BA68" i="22"/>
  <c r="K73" i="22"/>
  <c r="K74" i="22"/>
  <c r="BA74" i="22" s="1"/>
  <c r="I74" i="21" s="1"/>
  <c r="W29" i="21"/>
  <c r="V31" i="21"/>
  <c r="AA65" i="1"/>
  <c r="AA67" i="1" s="1"/>
  <c r="AA68" i="1" s="1"/>
  <c r="AI65" i="1"/>
  <c r="AI67" i="1" s="1"/>
  <c r="AI68" i="1" s="1"/>
  <c r="S8" i="1"/>
  <c r="N8" i="1"/>
  <c r="F8" i="1"/>
  <c r="BA73" i="22" l="1"/>
  <c r="I73" i="21" s="1"/>
  <c r="I75" i="21" s="1"/>
  <c r="K75" i="22"/>
  <c r="BA75" i="22" s="1"/>
  <c r="BA8" i="1"/>
  <c r="F8" i="21" s="1"/>
  <c r="AB74" i="1"/>
  <c r="AI74" i="1" s="1"/>
  <c r="AI73" i="1"/>
  <c r="T74" i="1"/>
  <c r="AA74" i="1" s="1"/>
  <c r="AA73" i="1"/>
  <c r="P8" i="1"/>
  <c r="P33" i="1" s="1"/>
  <c r="S33" i="1" s="1"/>
  <c r="N32" i="1"/>
  <c r="L34" i="1" s="1"/>
  <c r="S34" i="1" s="1"/>
  <c r="H8" i="1"/>
  <c r="J8" i="1" s="1"/>
  <c r="F32" i="1"/>
  <c r="BA32" i="1" l="1"/>
  <c r="AA75" i="1"/>
  <c r="AI75" i="1"/>
  <c r="R8" i="1"/>
  <c r="R36" i="1" s="1"/>
  <c r="S36" i="1" s="1"/>
  <c r="H33" i="1"/>
  <c r="K33" i="1" s="1"/>
  <c r="BA33" i="1" s="1"/>
  <c r="F33" i="21" s="1"/>
  <c r="K8" i="1"/>
  <c r="J36" i="1"/>
  <c r="K36" i="1" s="1"/>
  <c r="D34" i="1"/>
  <c r="K34" i="1" s="1"/>
  <c r="B3" i="1"/>
  <c r="B2" i="1"/>
  <c r="A2" i="36"/>
  <c r="D3" i="36"/>
  <c r="E3" i="36"/>
  <c r="F3" i="36"/>
  <c r="G3" i="36"/>
  <c r="H3" i="36"/>
  <c r="I3" i="36"/>
  <c r="AI5" i="33" l="1"/>
  <c r="AN13" i="33"/>
  <c r="AN12" i="33"/>
  <c r="AN11" i="33"/>
  <c r="AN10" i="33"/>
  <c r="AN17" i="33"/>
  <c r="AN16" i="33"/>
  <c r="AN15" i="33"/>
  <c r="AN14" i="33"/>
  <c r="AN9" i="33"/>
  <c r="AN8" i="33"/>
  <c r="AC5" i="33"/>
  <c r="AH13" i="33"/>
  <c r="AH12" i="33"/>
  <c r="AH11" i="33"/>
  <c r="AH10" i="33"/>
  <c r="AH17" i="33"/>
  <c r="AH16" i="33"/>
  <c r="AH15" i="33"/>
  <c r="AH14" i="33"/>
  <c r="AH9" i="33"/>
  <c r="AH8" i="33"/>
  <c r="W5" i="33"/>
  <c r="AB13" i="33"/>
  <c r="AB12" i="33"/>
  <c r="AB11" i="33"/>
  <c r="AB10" i="33"/>
  <c r="AB17" i="33"/>
  <c r="AB16" i="33"/>
  <c r="AB15" i="33"/>
  <c r="AB14" i="33"/>
  <c r="AB9" i="33"/>
  <c r="AB8" i="33"/>
  <c r="A2" i="33"/>
  <c r="J28" i="18"/>
  <c r="J31" i="18"/>
  <c r="J30" i="18"/>
  <c r="J29" i="18"/>
  <c r="J32" i="18"/>
  <c r="AY13" i="1" l="1"/>
  <c r="AX13" i="1"/>
  <c r="AY12" i="1"/>
  <c r="AX12" i="1"/>
  <c r="AY11" i="1"/>
  <c r="AX11" i="1"/>
  <c r="AY10" i="1"/>
  <c r="AX10" i="1"/>
  <c r="AY9" i="1"/>
  <c r="AX9" i="1"/>
  <c r="AY8" i="1"/>
  <c r="AX8" i="1"/>
  <c r="AQ13" i="1"/>
  <c r="AP13" i="1"/>
  <c r="AQ12" i="1"/>
  <c r="AP12" i="1"/>
  <c r="AQ11" i="1"/>
  <c r="AP11" i="1"/>
  <c r="AQ10" i="1"/>
  <c r="AP10" i="1"/>
  <c r="AQ9" i="1"/>
  <c r="AP9" i="1"/>
  <c r="AQ8" i="1"/>
  <c r="AP8" i="1"/>
  <c r="BB13" i="1" l="1"/>
  <c r="BB10" i="1"/>
  <c r="BB8" i="1"/>
  <c r="BB12" i="1"/>
  <c r="BB11" i="1"/>
  <c r="AX36" i="1"/>
  <c r="AY36" i="1" s="1"/>
  <c r="BB9" i="1"/>
  <c r="AP36" i="1"/>
  <c r="AQ36" i="1" s="1"/>
  <c r="AQ38" i="1" s="1"/>
  <c r="AQ63" i="1" s="1"/>
  <c r="AY38" i="1" l="1"/>
  <c r="AY63" i="1" s="1"/>
  <c r="BA36" i="1"/>
  <c r="F36" i="21" s="1"/>
  <c r="BB32" i="1"/>
  <c r="AQ65" i="1"/>
  <c r="AQ67" i="1" s="1"/>
  <c r="AQ68" i="1" s="1"/>
  <c r="G5" i="1"/>
  <c r="AQ73" i="1" l="1"/>
  <c r="AJ74" i="1"/>
  <c r="AQ74" i="1" s="1"/>
  <c r="V13" i="33"/>
  <c r="V12" i="33"/>
  <c r="V11" i="33"/>
  <c r="V10" i="33"/>
  <c r="V17" i="33"/>
  <c r="V16" i="33"/>
  <c r="V15" i="33"/>
  <c r="V14" i="33"/>
  <c r="V9" i="33"/>
  <c r="V8" i="33"/>
  <c r="P13" i="33"/>
  <c r="P12" i="33"/>
  <c r="P11" i="33"/>
  <c r="P10" i="33"/>
  <c r="P17" i="33"/>
  <c r="P16" i="33"/>
  <c r="P15" i="33"/>
  <c r="P14" i="33"/>
  <c r="P9" i="33"/>
  <c r="P8" i="33"/>
  <c r="J9" i="33"/>
  <c r="J14" i="33"/>
  <c r="J15" i="33"/>
  <c r="J16" i="33"/>
  <c r="J17" i="33"/>
  <c r="J10" i="33"/>
  <c r="J11" i="33"/>
  <c r="J12" i="33"/>
  <c r="J13" i="33"/>
  <c r="J8" i="33"/>
  <c r="AQ75" i="1" l="1"/>
  <c r="U7" i="33"/>
  <c r="AG7" i="33"/>
  <c r="I7" i="33"/>
  <c r="AM7" i="33"/>
  <c r="AA7" i="33"/>
  <c r="O7" i="33"/>
  <c r="Q5" i="33"/>
  <c r="K5" i="33"/>
  <c r="E5" i="33"/>
  <c r="E10" i="12" l="1"/>
  <c r="E9" i="12"/>
  <c r="E8" i="12"/>
  <c r="E7" i="12"/>
  <c r="E6" i="12"/>
  <c r="E5" i="12"/>
  <c r="E4" i="12"/>
  <c r="I8" i="14"/>
  <c r="I6" i="14"/>
  <c r="I5" i="14"/>
  <c r="I4" i="14"/>
  <c r="E12" i="16"/>
  <c r="E11" i="16"/>
  <c r="E10" i="16"/>
  <c r="E9" i="16"/>
  <c r="E8" i="16"/>
  <c r="E7" i="16"/>
  <c r="E6" i="16"/>
  <c r="E5" i="16"/>
  <c r="E4" i="16"/>
  <c r="E12" i="17"/>
  <c r="H12" i="17" s="1"/>
  <c r="E11" i="17"/>
  <c r="H11" i="17" s="1"/>
  <c r="E10" i="17"/>
  <c r="H10" i="17" s="1"/>
  <c r="E9" i="17"/>
  <c r="H9" i="17" s="1"/>
  <c r="E7" i="17"/>
  <c r="H7" i="17" s="1"/>
  <c r="E6" i="17"/>
  <c r="H6" i="17" s="1"/>
  <c r="E5" i="17"/>
  <c r="H5" i="17" s="1"/>
  <c r="E4" i="17"/>
  <c r="H4" i="17" s="1"/>
  <c r="E1" i="7"/>
  <c r="D1" i="12"/>
  <c r="C1" i="14"/>
  <c r="D1" i="16"/>
  <c r="C1" i="17"/>
  <c r="B3" i="21"/>
  <c r="B2" i="21"/>
  <c r="J27" i="18"/>
  <c r="C26" i="18"/>
  <c r="C27" i="18"/>
  <c r="C28" i="18"/>
  <c r="C29" i="18"/>
  <c r="C30" i="18"/>
  <c r="C31" i="18"/>
  <c r="C32" i="18"/>
  <c r="C33" i="18"/>
  <c r="C34" i="18"/>
  <c r="C35" i="18"/>
  <c r="C36" i="18"/>
  <c r="C37" i="18"/>
  <c r="C38" i="18"/>
  <c r="C39" i="18"/>
  <c r="D32" i="1"/>
  <c r="C2" i="37" s="1"/>
  <c r="L32" i="1"/>
  <c r="D2" i="37" s="1"/>
  <c r="T32" i="1"/>
  <c r="E2" i="37" s="1"/>
  <c r="AB32" i="1"/>
  <c r="F2" i="37" s="1"/>
  <c r="AJ32" i="1"/>
  <c r="G2" i="37" s="1"/>
  <c r="AR32" i="1"/>
  <c r="H2" i="37" s="1"/>
  <c r="BA40" i="1"/>
  <c r="F40" i="21" s="1"/>
  <c r="BA41" i="1"/>
  <c r="F41" i="21" s="1"/>
  <c r="BA42" i="1"/>
  <c r="F42" i="21" s="1"/>
  <c r="BA43" i="1"/>
  <c r="F43" i="21" s="1"/>
  <c r="BA53" i="1"/>
  <c r="F53" i="21" s="1"/>
  <c r="BA54" i="1"/>
  <c r="F54" i="21" s="1"/>
  <c r="BA57" i="1"/>
  <c r="F57" i="21" s="1"/>
  <c r="AY70" i="1"/>
  <c r="AY72" i="1" s="1"/>
  <c r="V24" i="21" l="1"/>
  <c r="V25" i="21"/>
  <c r="V26" i="21"/>
  <c r="V27" i="21"/>
  <c r="W40" i="21"/>
  <c r="BA66" i="1"/>
  <c r="F66" i="21" s="1"/>
  <c r="I9" i="14"/>
  <c r="BA47" i="1"/>
  <c r="F47" i="21" s="1"/>
  <c r="W43" i="21"/>
  <c r="E13" i="16"/>
  <c r="E11" i="12"/>
  <c r="W57" i="21"/>
  <c r="BA71" i="1"/>
  <c r="F71" i="21" s="1"/>
  <c r="BA61" i="1"/>
  <c r="F61" i="21" s="1"/>
  <c r="W42" i="21"/>
  <c r="H13" i="17"/>
  <c r="BA52" i="1"/>
  <c r="BA58" i="1"/>
  <c r="W53" i="21"/>
  <c r="BA46" i="1"/>
  <c r="F46" i="21" s="1"/>
  <c r="K35" i="1"/>
  <c r="M32" i="21"/>
  <c r="BA60" i="1"/>
  <c r="F60" i="21" s="1"/>
  <c r="W54" i="21"/>
  <c r="BA49" i="1"/>
  <c r="F49" i="21" s="1"/>
  <c r="BA48" i="1"/>
  <c r="F48" i="21" s="1"/>
  <c r="AZ32" i="1"/>
  <c r="W41" i="21"/>
  <c r="G32" i="21"/>
  <c r="V21" i="21"/>
  <c r="V14" i="21"/>
  <c r="V17" i="21"/>
  <c r="V11" i="21"/>
  <c r="V15" i="21"/>
  <c r="V23" i="21"/>
  <c r="V20" i="21"/>
  <c r="V16" i="21"/>
  <c r="V10" i="21"/>
  <c r="BA70" i="1"/>
  <c r="F70" i="21" s="1"/>
  <c r="P32" i="21"/>
  <c r="V22" i="21"/>
  <c r="V19" i="21"/>
  <c r="V13" i="21"/>
  <c r="V9" i="21"/>
  <c r="V8" i="21"/>
  <c r="V18" i="21"/>
  <c r="V12" i="21"/>
  <c r="BA34" i="1"/>
  <c r="F34" i="21" s="1"/>
  <c r="F44" i="21"/>
  <c r="D10" i="37"/>
  <c r="F10" i="37"/>
  <c r="F12" i="37"/>
  <c r="H12" i="37"/>
  <c r="H16" i="37"/>
  <c r="H10" i="37"/>
  <c r="G10" i="37"/>
  <c r="F6" i="37"/>
  <c r="G6" i="37"/>
  <c r="G12" i="37"/>
  <c r="E6" i="37"/>
  <c r="E12" i="37"/>
  <c r="E16" i="37"/>
  <c r="E13" i="37"/>
  <c r="H6" i="37"/>
  <c r="E10" i="37"/>
  <c r="I12" i="37"/>
  <c r="I10" i="37"/>
  <c r="F52" i="21" l="1"/>
  <c r="F58" i="21" s="1"/>
  <c r="W25" i="21"/>
  <c r="W24" i="21"/>
  <c r="W26" i="21"/>
  <c r="W27" i="21"/>
  <c r="V28" i="21"/>
  <c r="W18" i="21"/>
  <c r="D37" i="1"/>
  <c r="K37" i="1" s="1"/>
  <c r="BA62" i="1"/>
  <c r="D32" i="21"/>
  <c r="J10" i="37"/>
  <c r="W71" i="21"/>
  <c r="F62" i="21"/>
  <c r="BA50" i="1"/>
  <c r="W19" i="21"/>
  <c r="W66" i="21"/>
  <c r="W47" i="21"/>
  <c r="W17" i="21"/>
  <c r="W10" i="21"/>
  <c r="W16" i="21"/>
  <c r="W12" i="21"/>
  <c r="W21" i="21"/>
  <c r="W13" i="21"/>
  <c r="W15" i="21"/>
  <c r="W23" i="21"/>
  <c r="W11" i="21"/>
  <c r="W20" i="21"/>
  <c r="W61" i="21"/>
  <c r="W46" i="21"/>
  <c r="W9" i="21"/>
  <c r="W48" i="21"/>
  <c r="W14" i="21"/>
  <c r="F50" i="21"/>
  <c r="W60" i="21"/>
  <c r="W22" i="21"/>
  <c r="W49" i="21"/>
  <c r="W8" i="21"/>
  <c r="W44" i="21"/>
  <c r="D29" i="18" s="1"/>
  <c r="W70" i="21"/>
  <c r="F72" i="21"/>
  <c r="BA72" i="1"/>
  <c r="S35" i="1"/>
  <c r="BA35" i="1" s="1"/>
  <c r="G13" i="37"/>
  <c r="F13" i="37"/>
  <c r="F16" i="37"/>
  <c r="I16" i="37"/>
  <c r="D16" i="37"/>
  <c r="D6" i="37"/>
  <c r="E11" i="37"/>
  <c r="I13" i="37"/>
  <c r="D13" i="37"/>
  <c r="H13" i="37"/>
  <c r="F11" i="37"/>
  <c r="I11" i="37"/>
  <c r="D11" i="37"/>
  <c r="G16" i="37"/>
  <c r="H11" i="37"/>
  <c r="D12" i="37"/>
  <c r="G11" i="37"/>
  <c r="W52" i="21" l="1"/>
  <c r="J12" i="37"/>
  <c r="W58" i="21"/>
  <c r="D31" i="18" s="1"/>
  <c r="W34" i="21"/>
  <c r="W31" i="21"/>
  <c r="W28" i="21"/>
  <c r="V30" i="21"/>
  <c r="V32" i="21" s="1"/>
  <c r="S32" i="21"/>
  <c r="L37" i="1"/>
  <c r="S37" i="1" s="1"/>
  <c r="J16" i="37"/>
  <c r="J13" i="37"/>
  <c r="J11" i="37"/>
  <c r="W62" i="21"/>
  <c r="D32" i="18" s="1"/>
  <c r="W72" i="21"/>
  <c r="D36" i="18" s="1"/>
  <c r="W50" i="21"/>
  <c r="D30" i="18" s="1"/>
  <c r="K38" i="1"/>
  <c r="F9" i="37"/>
  <c r="I6" i="37"/>
  <c r="BA37" i="1" l="1"/>
  <c r="J6" i="37"/>
  <c r="F32" i="21"/>
  <c r="S38" i="1"/>
  <c r="S63" i="1" s="1"/>
  <c r="F35" i="21"/>
  <c r="D8" i="37"/>
  <c r="E8" i="37"/>
  <c r="D7" i="37"/>
  <c r="F8" i="37"/>
  <c r="I7" i="37"/>
  <c r="E9" i="37"/>
  <c r="G7" i="37"/>
  <c r="H8" i="37"/>
  <c r="F7" i="37"/>
  <c r="H7" i="37"/>
  <c r="E7" i="37"/>
  <c r="G9" i="37"/>
  <c r="I8" i="37"/>
  <c r="G8" i="37"/>
  <c r="F37" i="21" l="1"/>
  <c r="W37" i="21" s="1"/>
  <c r="W33" i="21"/>
  <c r="W30" i="21"/>
  <c r="S65" i="1"/>
  <c r="J7" i="37"/>
  <c r="W32" i="21"/>
  <c r="D26" i="18" s="1"/>
  <c r="J8" i="37"/>
  <c r="BA38" i="1"/>
  <c r="AY65" i="1"/>
  <c r="W35" i="21"/>
  <c r="D27" i="18" s="1"/>
  <c r="E14" i="37"/>
  <c r="E17" i="37"/>
  <c r="F14" i="37"/>
  <c r="H9" i="37"/>
  <c r="I9" i="37"/>
  <c r="G14" i="37"/>
  <c r="F15" i="37"/>
  <c r="F38" i="21" l="1"/>
  <c r="W36" i="21"/>
  <c r="S67" i="1"/>
  <c r="S68" i="1" s="1"/>
  <c r="S73" i="1" s="1"/>
  <c r="AY67" i="1"/>
  <c r="H14" i="37"/>
  <c r="D9" i="37"/>
  <c r="G15" i="37"/>
  <c r="I14" i="37"/>
  <c r="E15" i="37"/>
  <c r="E19" i="37" l="1"/>
  <c r="AY68" i="1"/>
  <c r="AY73" i="1" s="1"/>
  <c r="J9" i="37"/>
  <c r="F63" i="21"/>
  <c r="W38" i="21"/>
  <c r="D28" i="18" s="1"/>
  <c r="L74" i="1"/>
  <c r="S74" i="1" s="1"/>
  <c r="H15" i="37"/>
  <c r="F17" i="37"/>
  <c r="D14" i="37"/>
  <c r="I15" i="37"/>
  <c r="F19" i="37" l="1"/>
  <c r="AR74" i="1"/>
  <c r="AY74" i="1" s="1"/>
  <c r="AY75" i="1" s="1"/>
  <c r="J14" i="37"/>
  <c r="W63" i="21"/>
  <c r="D33" i="18" s="1"/>
  <c r="S75" i="1"/>
  <c r="H17" i="37"/>
  <c r="G18" i="37"/>
  <c r="F18" i="37"/>
  <c r="E18" i="37"/>
  <c r="I17" i="37"/>
  <c r="I18" i="37"/>
  <c r="G17" i="37"/>
  <c r="H19" i="37" l="1"/>
  <c r="I19" i="37"/>
  <c r="G19" i="37"/>
  <c r="BA44" i="1"/>
  <c r="K63" i="1"/>
  <c r="H18" i="37"/>
  <c r="BA63" i="1" l="1"/>
  <c r="K65" i="1"/>
  <c r="K67" i="1" s="1"/>
  <c r="BA65" i="1" l="1"/>
  <c r="F65" i="21" s="1"/>
  <c r="W65" i="21" l="1"/>
  <c r="F67" i="21"/>
  <c r="BA67" i="1"/>
  <c r="K68" i="1"/>
  <c r="D15" i="37"/>
  <c r="J15" i="37" l="1"/>
  <c r="BA68" i="1"/>
  <c r="K74" i="1"/>
  <c r="BA74" i="1" s="1"/>
  <c r="F74" i="21" s="1"/>
  <c r="K73" i="1"/>
  <c r="W67" i="21"/>
  <c r="D34" i="18" s="1"/>
  <c r="F68" i="21"/>
  <c r="D17" i="37"/>
  <c r="D19" i="37" l="1"/>
  <c r="F21" i="37" s="1"/>
  <c r="J17" i="37"/>
  <c r="J19" i="37" s="1"/>
  <c r="F22" i="37" s="1"/>
  <c r="W68" i="21"/>
  <c r="D35" i="18" s="1"/>
  <c r="K75" i="1"/>
  <c r="BA75" i="1" s="1"/>
  <c r="BA73" i="1"/>
  <c r="F73" i="21" s="1"/>
  <c r="W74" i="21"/>
  <c r="D38" i="18" s="1"/>
  <c r="F23" i="37" l="1"/>
  <c r="W73" i="21"/>
  <c r="D37" i="18" s="1"/>
  <c r="F75" i="21"/>
  <c r="D18" i="37"/>
  <c r="W75" i="21" l="1"/>
  <c r="D39"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Breen, David (contr-cmo)</author>
  </authors>
  <commentList>
    <comment ref="D18" authorId="0" shapeId="0" xr:uid="{00000000-0006-0000-0600-000001000000}">
      <text>
        <r>
          <rPr>
            <b/>
            <sz val="9"/>
            <color indexed="81"/>
            <rFont val="Tahoma"/>
            <family val="2"/>
          </rPr>
          <t>The values in the two orange cells in a column should be equal.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wade.wargo</author>
  </authors>
  <commentList>
    <comment ref="W6" authorId="0" shapeId="0" xr:uid="{00000000-0006-0000-0800-000001000000}">
      <text>
        <r>
          <rPr>
            <sz val="8"/>
            <color indexed="81"/>
            <rFont val="Tahoma"/>
            <family val="2"/>
          </rPr>
          <t>Indicate the actual number of total months for the Base and Options.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wade.wargo</author>
  </authors>
  <commentList>
    <comment ref="AG6" authorId="0" shapeId="0" xr:uid="{00000000-0006-0000-0900-000001000000}">
      <text>
        <r>
          <rPr>
            <sz val="8"/>
            <color indexed="81"/>
            <rFont val="Tahoma"/>
            <family val="2"/>
          </rPr>
          <t>Indicate the actual number of total months for the Base and Options.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Breen, David (contr-cmo)</author>
  </authors>
  <commentList>
    <comment ref="E46" authorId="0" shapeId="0" xr:uid="{00000000-0006-0000-0A00-000001000000}">
      <text>
        <r>
          <rPr>
            <b/>
            <sz val="9"/>
            <color indexed="81"/>
            <rFont val="Tahoma"/>
            <family val="2"/>
          </rPr>
          <t>Rates are copied from the first TA tab.</t>
        </r>
      </text>
    </comment>
    <comment ref="E60" authorId="0" shapeId="0" xr:uid="{00000000-0006-0000-0A00-000002000000}">
      <text>
        <r>
          <rPr>
            <b/>
            <sz val="9"/>
            <color indexed="81"/>
            <rFont val="Tahoma"/>
            <family val="2"/>
          </rPr>
          <t>Rates are copied from the first TA tab.</t>
        </r>
      </text>
    </comment>
    <comment ref="D65" authorId="0" shapeId="0" xr:uid="{00000000-0006-0000-0A00-000003000000}">
      <text>
        <r>
          <rPr>
            <b/>
            <sz val="9"/>
            <color indexed="81"/>
            <rFont val="Tahoma"/>
            <family val="2"/>
          </rPr>
          <t xml:space="preserve">Change this cell if Modified Total Direct Costs are needed for this calculation.
</t>
        </r>
      </text>
    </comment>
    <comment ref="E65" authorId="0" shapeId="0" xr:uid="{00000000-0006-0000-0A00-000004000000}">
      <text>
        <r>
          <rPr>
            <b/>
            <sz val="9"/>
            <color indexed="81"/>
            <rFont val="Tahoma"/>
            <family val="2"/>
          </rPr>
          <t>Rates are copied from the first TA tab.</t>
        </r>
      </text>
    </comment>
    <comment ref="L65" authorId="0" shapeId="0" xr:uid="{00000000-0006-0000-0A00-000005000000}">
      <text>
        <r>
          <rPr>
            <b/>
            <sz val="9"/>
            <color indexed="81"/>
            <rFont val="Tahoma"/>
            <family val="2"/>
          </rPr>
          <t xml:space="preserve">Change this cell if Modified Total Direct Costs are needed for this calculation.
</t>
        </r>
      </text>
    </comment>
    <comment ref="T65" authorId="0" shapeId="0" xr:uid="{00000000-0006-0000-0A00-000006000000}">
      <text>
        <r>
          <rPr>
            <b/>
            <sz val="9"/>
            <color indexed="81"/>
            <rFont val="Tahoma"/>
            <family val="2"/>
          </rPr>
          <t xml:space="preserve">Change this cell if Modified Total Direct Costs are needed for this calculation.
</t>
        </r>
      </text>
    </comment>
    <comment ref="AB65" authorId="0" shapeId="0" xr:uid="{00000000-0006-0000-0A00-000007000000}">
      <text>
        <r>
          <rPr>
            <b/>
            <sz val="9"/>
            <color indexed="81"/>
            <rFont val="Tahoma"/>
            <family val="2"/>
          </rPr>
          <t xml:space="preserve">Change this cell if Modified Total Direct Costs are needed for this calculation.
</t>
        </r>
      </text>
    </comment>
    <comment ref="AJ65" authorId="0" shapeId="0" xr:uid="{00000000-0006-0000-0A00-000008000000}">
      <text>
        <r>
          <rPr>
            <b/>
            <sz val="9"/>
            <color indexed="81"/>
            <rFont val="Tahoma"/>
            <family val="2"/>
          </rPr>
          <t xml:space="preserve">Change this cell if Modified Total Direct Costs are needed for this calculation.
</t>
        </r>
      </text>
    </comment>
    <comment ref="AR65" authorId="0" shapeId="0" xr:uid="{00000000-0006-0000-0A00-000009000000}">
      <text>
        <r>
          <rPr>
            <b/>
            <sz val="9"/>
            <color indexed="81"/>
            <rFont val="Tahoma"/>
            <family val="2"/>
          </rPr>
          <t xml:space="preserve">Change this cell if Modified Total Direct Costs are needed for this calculation.
</t>
        </r>
      </text>
    </comment>
    <comment ref="E70" authorId="0" shapeId="0" xr:uid="{00000000-0006-0000-0A00-00000A000000}">
      <text>
        <r>
          <rPr>
            <b/>
            <sz val="9"/>
            <color indexed="81"/>
            <rFont val="Tahoma"/>
            <family val="2"/>
          </rPr>
          <t>Rates are copied from the first TA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Breen, David (contr-cmo)</author>
  </authors>
  <commentList>
    <comment ref="D65" authorId="0" shapeId="0" xr:uid="{00000000-0006-0000-0B00-000001000000}">
      <text>
        <r>
          <rPr>
            <b/>
            <sz val="9"/>
            <color indexed="81"/>
            <rFont val="Tahoma"/>
            <family val="2"/>
          </rPr>
          <t>Change this cell if Modified Total Direct Costs are needed for this calculation.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Breen, David (contr-cmo)</author>
  </authors>
  <commentList>
    <comment ref="E46" authorId="0" shapeId="0" xr:uid="{00000000-0006-0000-0E00-000001000000}">
      <text>
        <r>
          <rPr>
            <b/>
            <sz val="9"/>
            <color indexed="81"/>
            <rFont val="Tahoma"/>
            <family val="2"/>
          </rPr>
          <t>Rates are copied from the first TA tab.</t>
        </r>
      </text>
    </comment>
    <comment ref="M46" authorId="0" shapeId="0" xr:uid="{00000000-0006-0000-0E00-000002000000}">
      <text>
        <r>
          <rPr>
            <b/>
            <sz val="9"/>
            <color indexed="81"/>
            <rFont val="Tahoma"/>
            <family val="2"/>
          </rPr>
          <t>Rates are copied from the first TA tab.</t>
        </r>
      </text>
    </comment>
    <comment ref="U46" authorId="0" shapeId="0" xr:uid="{00000000-0006-0000-0E00-000003000000}">
      <text>
        <r>
          <rPr>
            <b/>
            <sz val="9"/>
            <color indexed="81"/>
            <rFont val="Tahoma"/>
            <family val="2"/>
          </rPr>
          <t>Rates are copied from the first TA tab.</t>
        </r>
      </text>
    </comment>
    <comment ref="AC46" authorId="0" shapeId="0" xr:uid="{00000000-0006-0000-0E00-000004000000}">
      <text>
        <r>
          <rPr>
            <b/>
            <sz val="9"/>
            <color indexed="81"/>
            <rFont val="Tahoma"/>
            <family val="2"/>
          </rPr>
          <t>Rates are copied from the first TA tab.</t>
        </r>
      </text>
    </comment>
    <comment ref="AK46" authorId="0" shapeId="0" xr:uid="{00000000-0006-0000-0E00-000005000000}">
      <text>
        <r>
          <rPr>
            <b/>
            <sz val="9"/>
            <color indexed="81"/>
            <rFont val="Tahoma"/>
            <family val="2"/>
          </rPr>
          <t>Rates are copied from the first TA tab.</t>
        </r>
      </text>
    </comment>
    <comment ref="AS46" authorId="0" shapeId="0" xr:uid="{00000000-0006-0000-0E00-000006000000}">
      <text>
        <r>
          <rPr>
            <b/>
            <sz val="9"/>
            <color indexed="81"/>
            <rFont val="Tahoma"/>
            <family val="2"/>
          </rPr>
          <t>Rates are copied from the first TA tab.</t>
        </r>
      </text>
    </comment>
    <comment ref="E60" authorId="0" shapeId="0" xr:uid="{00000000-0006-0000-0E00-000007000000}">
      <text>
        <r>
          <rPr>
            <b/>
            <sz val="9"/>
            <color indexed="81"/>
            <rFont val="Tahoma"/>
            <family val="2"/>
          </rPr>
          <t>Rates are copied from the first TA tab.</t>
        </r>
      </text>
    </comment>
    <comment ref="M60" authorId="0" shapeId="0" xr:uid="{00000000-0006-0000-0E00-000008000000}">
      <text>
        <r>
          <rPr>
            <b/>
            <sz val="9"/>
            <color indexed="81"/>
            <rFont val="Tahoma"/>
            <family val="2"/>
          </rPr>
          <t>Rates are copied from the first TA tab.</t>
        </r>
      </text>
    </comment>
    <comment ref="U60" authorId="0" shapeId="0" xr:uid="{00000000-0006-0000-0E00-000009000000}">
      <text>
        <r>
          <rPr>
            <b/>
            <sz val="9"/>
            <color indexed="81"/>
            <rFont val="Tahoma"/>
            <family val="2"/>
          </rPr>
          <t>Rates are copied from the first TA tab.</t>
        </r>
      </text>
    </comment>
    <comment ref="AC60" authorId="0" shapeId="0" xr:uid="{00000000-0006-0000-0E00-00000A000000}">
      <text>
        <r>
          <rPr>
            <b/>
            <sz val="9"/>
            <color indexed="81"/>
            <rFont val="Tahoma"/>
            <family val="2"/>
          </rPr>
          <t>Rates are copied from the first TA tab.</t>
        </r>
      </text>
    </comment>
    <comment ref="AK60" authorId="0" shapeId="0" xr:uid="{00000000-0006-0000-0E00-00000B000000}">
      <text>
        <r>
          <rPr>
            <b/>
            <sz val="9"/>
            <color indexed="81"/>
            <rFont val="Tahoma"/>
            <family val="2"/>
          </rPr>
          <t>Rates are copied from the first TA tab.</t>
        </r>
      </text>
    </comment>
    <comment ref="AS60" authorId="0" shapeId="0" xr:uid="{00000000-0006-0000-0E00-00000C000000}">
      <text>
        <r>
          <rPr>
            <b/>
            <sz val="9"/>
            <color indexed="81"/>
            <rFont val="Tahoma"/>
            <family val="2"/>
          </rPr>
          <t>Rates are copied from the first TA tab.</t>
        </r>
      </text>
    </comment>
    <comment ref="D65" authorId="0" shapeId="0" xr:uid="{00000000-0006-0000-0E00-00000D000000}">
      <text>
        <r>
          <rPr>
            <b/>
            <sz val="9"/>
            <color indexed="81"/>
            <rFont val="Tahoma"/>
            <family val="2"/>
          </rPr>
          <t xml:space="preserve">Change this cell if Modified Total Direct Costs are needed for this calculation.
</t>
        </r>
      </text>
    </comment>
    <comment ref="E65" authorId="0" shapeId="0" xr:uid="{00000000-0006-0000-0E00-00000E000000}">
      <text>
        <r>
          <rPr>
            <b/>
            <sz val="9"/>
            <color indexed="81"/>
            <rFont val="Tahoma"/>
            <family val="2"/>
          </rPr>
          <t>Rates are copied from the first TA tab.</t>
        </r>
      </text>
    </comment>
    <comment ref="L65" authorId="0" shapeId="0" xr:uid="{00000000-0006-0000-0E00-00000F000000}">
      <text>
        <r>
          <rPr>
            <b/>
            <sz val="9"/>
            <color indexed="81"/>
            <rFont val="Tahoma"/>
            <family val="2"/>
          </rPr>
          <t xml:space="preserve">Change this cell if Modified Total Direct Costs are needed for this calculation.
</t>
        </r>
      </text>
    </comment>
    <comment ref="M65" authorId="0" shapeId="0" xr:uid="{00000000-0006-0000-0E00-000010000000}">
      <text>
        <r>
          <rPr>
            <b/>
            <sz val="9"/>
            <color indexed="81"/>
            <rFont val="Tahoma"/>
            <family val="2"/>
          </rPr>
          <t>Rates are copied from the first TA tab.</t>
        </r>
      </text>
    </comment>
    <comment ref="T65" authorId="0" shapeId="0" xr:uid="{00000000-0006-0000-0E00-000011000000}">
      <text>
        <r>
          <rPr>
            <b/>
            <sz val="9"/>
            <color indexed="81"/>
            <rFont val="Tahoma"/>
            <family val="2"/>
          </rPr>
          <t xml:space="preserve">Change this cell if Modified Total Direct Costs are needed for this calculation.
</t>
        </r>
      </text>
    </comment>
    <comment ref="U65" authorId="0" shapeId="0" xr:uid="{00000000-0006-0000-0E00-000012000000}">
      <text>
        <r>
          <rPr>
            <b/>
            <sz val="9"/>
            <color indexed="81"/>
            <rFont val="Tahoma"/>
            <family val="2"/>
          </rPr>
          <t>Rates are copied from the first TA tab.</t>
        </r>
      </text>
    </comment>
    <comment ref="AB65" authorId="0" shapeId="0" xr:uid="{00000000-0006-0000-0E00-000013000000}">
      <text>
        <r>
          <rPr>
            <b/>
            <sz val="9"/>
            <color indexed="81"/>
            <rFont val="Tahoma"/>
            <family val="2"/>
          </rPr>
          <t xml:space="preserve">Change this cell if Modified Total Direct Costs are needed for this calculation.
</t>
        </r>
      </text>
    </comment>
    <comment ref="AC65" authorId="0" shapeId="0" xr:uid="{00000000-0006-0000-0E00-000014000000}">
      <text>
        <r>
          <rPr>
            <b/>
            <sz val="9"/>
            <color indexed="81"/>
            <rFont val="Tahoma"/>
            <family val="2"/>
          </rPr>
          <t>Rates are copied from the first TA tab.</t>
        </r>
      </text>
    </comment>
    <comment ref="AJ65" authorId="0" shapeId="0" xr:uid="{00000000-0006-0000-0E00-000015000000}">
      <text>
        <r>
          <rPr>
            <b/>
            <sz val="9"/>
            <color indexed="81"/>
            <rFont val="Tahoma"/>
            <family val="2"/>
          </rPr>
          <t xml:space="preserve">Change this cell if Modified Total Direct Costs are needed for this calculation.
</t>
        </r>
      </text>
    </comment>
    <comment ref="AK65" authorId="0" shapeId="0" xr:uid="{00000000-0006-0000-0E00-000016000000}">
      <text>
        <r>
          <rPr>
            <b/>
            <sz val="9"/>
            <color indexed="81"/>
            <rFont val="Tahoma"/>
            <family val="2"/>
          </rPr>
          <t>Rates are copied from the first TA tab.</t>
        </r>
      </text>
    </comment>
    <comment ref="AR65" authorId="0" shapeId="0" xr:uid="{00000000-0006-0000-0E00-000017000000}">
      <text>
        <r>
          <rPr>
            <b/>
            <sz val="9"/>
            <color indexed="81"/>
            <rFont val="Tahoma"/>
            <family val="2"/>
          </rPr>
          <t xml:space="preserve">Change this cell if Modified Total Direct Costs are needed for this calculation.
</t>
        </r>
      </text>
    </comment>
    <comment ref="AS65" authorId="0" shapeId="0" xr:uid="{00000000-0006-0000-0E00-000018000000}">
      <text>
        <r>
          <rPr>
            <b/>
            <sz val="9"/>
            <color indexed="81"/>
            <rFont val="Tahoma"/>
            <family val="2"/>
          </rPr>
          <t>Rates are copied from the first TA tab.</t>
        </r>
      </text>
    </comment>
    <comment ref="E70" authorId="0" shapeId="0" xr:uid="{00000000-0006-0000-0E00-000019000000}">
      <text>
        <r>
          <rPr>
            <b/>
            <sz val="9"/>
            <color indexed="81"/>
            <rFont val="Tahoma"/>
            <family val="2"/>
          </rPr>
          <t>Rates are copied from the first TA tab.</t>
        </r>
      </text>
    </comment>
    <comment ref="M70" authorId="0" shapeId="0" xr:uid="{00000000-0006-0000-0E00-00001A000000}">
      <text>
        <r>
          <rPr>
            <b/>
            <sz val="9"/>
            <color indexed="81"/>
            <rFont val="Tahoma"/>
            <family val="2"/>
          </rPr>
          <t>Rates are copied from the first TA tab.</t>
        </r>
      </text>
    </comment>
    <comment ref="U70" authorId="0" shapeId="0" xr:uid="{00000000-0006-0000-0E00-00001B000000}">
      <text>
        <r>
          <rPr>
            <b/>
            <sz val="9"/>
            <color indexed="81"/>
            <rFont val="Tahoma"/>
            <family val="2"/>
          </rPr>
          <t>Rates are copied from the first TA tab.</t>
        </r>
      </text>
    </comment>
    <comment ref="AC70" authorId="0" shapeId="0" xr:uid="{00000000-0006-0000-0E00-00001C000000}">
      <text>
        <r>
          <rPr>
            <b/>
            <sz val="9"/>
            <color indexed="81"/>
            <rFont val="Tahoma"/>
            <family val="2"/>
          </rPr>
          <t>Rates are copied from the first TA tab.</t>
        </r>
      </text>
    </comment>
    <comment ref="AK70" authorId="0" shapeId="0" xr:uid="{00000000-0006-0000-0E00-00001D000000}">
      <text>
        <r>
          <rPr>
            <b/>
            <sz val="9"/>
            <color indexed="81"/>
            <rFont val="Tahoma"/>
            <family val="2"/>
          </rPr>
          <t>Rates are copied from the first TA tab.</t>
        </r>
      </text>
    </comment>
    <comment ref="AS70" authorId="0" shapeId="0" xr:uid="{00000000-0006-0000-0E00-00001E000000}">
      <text>
        <r>
          <rPr>
            <b/>
            <sz val="9"/>
            <color indexed="81"/>
            <rFont val="Tahoma"/>
            <family val="2"/>
          </rPr>
          <t>Rates are copied from the first TA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Breen, David (contr-cmo)</author>
  </authors>
  <commentList>
    <comment ref="E46" authorId="0" shapeId="0" xr:uid="{00000000-0006-0000-1200-000001000000}">
      <text>
        <r>
          <rPr>
            <b/>
            <sz val="9"/>
            <color indexed="81"/>
            <rFont val="Tahoma"/>
            <family val="2"/>
          </rPr>
          <t>Rates are copied from the first TA tab.</t>
        </r>
      </text>
    </comment>
    <comment ref="M46" authorId="0" shapeId="0" xr:uid="{00000000-0006-0000-1200-000002000000}">
      <text>
        <r>
          <rPr>
            <b/>
            <sz val="9"/>
            <color indexed="81"/>
            <rFont val="Tahoma"/>
            <family val="2"/>
          </rPr>
          <t>Rates are copied from the first TA tab.</t>
        </r>
      </text>
    </comment>
    <comment ref="U46" authorId="0" shapeId="0" xr:uid="{00000000-0006-0000-1200-000003000000}">
      <text>
        <r>
          <rPr>
            <b/>
            <sz val="9"/>
            <color indexed="81"/>
            <rFont val="Tahoma"/>
            <family val="2"/>
          </rPr>
          <t>Rates are copied from the first TA tab.</t>
        </r>
      </text>
    </comment>
    <comment ref="AC46" authorId="0" shapeId="0" xr:uid="{00000000-0006-0000-1200-000004000000}">
      <text>
        <r>
          <rPr>
            <b/>
            <sz val="9"/>
            <color indexed="81"/>
            <rFont val="Tahoma"/>
            <family val="2"/>
          </rPr>
          <t>Rates are copied from the first TA tab.</t>
        </r>
      </text>
    </comment>
    <comment ref="AK46" authorId="0" shapeId="0" xr:uid="{00000000-0006-0000-1200-000005000000}">
      <text>
        <r>
          <rPr>
            <b/>
            <sz val="9"/>
            <color indexed="81"/>
            <rFont val="Tahoma"/>
            <family val="2"/>
          </rPr>
          <t>Rates are copied from the first TA tab.</t>
        </r>
      </text>
    </comment>
    <comment ref="AS46" authorId="0" shapeId="0" xr:uid="{00000000-0006-0000-1200-000006000000}">
      <text>
        <r>
          <rPr>
            <b/>
            <sz val="9"/>
            <color indexed="81"/>
            <rFont val="Tahoma"/>
            <family val="2"/>
          </rPr>
          <t>Rates are copied from the first TA tab.</t>
        </r>
      </text>
    </comment>
    <comment ref="E60" authorId="0" shapeId="0" xr:uid="{00000000-0006-0000-1200-000007000000}">
      <text>
        <r>
          <rPr>
            <b/>
            <sz val="9"/>
            <color indexed="81"/>
            <rFont val="Tahoma"/>
            <family val="2"/>
          </rPr>
          <t>Rates are copied from the first TA tab.</t>
        </r>
      </text>
    </comment>
    <comment ref="M60" authorId="0" shapeId="0" xr:uid="{00000000-0006-0000-1200-000008000000}">
      <text>
        <r>
          <rPr>
            <b/>
            <sz val="9"/>
            <color indexed="81"/>
            <rFont val="Tahoma"/>
            <family val="2"/>
          </rPr>
          <t>Rates are copied from the first TA tab.</t>
        </r>
      </text>
    </comment>
    <comment ref="U60" authorId="0" shapeId="0" xr:uid="{00000000-0006-0000-1200-000009000000}">
      <text>
        <r>
          <rPr>
            <b/>
            <sz val="9"/>
            <color indexed="81"/>
            <rFont val="Tahoma"/>
            <family val="2"/>
          </rPr>
          <t>Rates are copied from the first TA tab.</t>
        </r>
      </text>
    </comment>
    <comment ref="AC60" authorId="0" shapeId="0" xr:uid="{00000000-0006-0000-1200-00000A000000}">
      <text>
        <r>
          <rPr>
            <b/>
            <sz val="9"/>
            <color indexed="81"/>
            <rFont val="Tahoma"/>
            <family val="2"/>
          </rPr>
          <t>Rates are copied from the first TA tab.</t>
        </r>
      </text>
    </comment>
    <comment ref="AK60" authorId="0" shapeId="0" xr:uid="{00000000-0006-0000-1200-00000B000000}">
      <text>
        <r>
          <rPr>
            <b/>
            <sz val="9"/>
            <color indexed="81"/>
            <rFont val="Tahoma"/>
            <family val="2"/>
          </rPr>
          <t>Rates are copied from the first TA tab.</t>
        </r>
      </text>
    </comment>
    <comment ref="AS60" authorId="0" shapeId="0" xr:uid="{00000000-0006-0000-1200-00000C000000}">
      <text>
        <r>
          <rPr>
            <b/>
            <sz val="9"/>
            <color indexed="81"/>
            <rFont val="Tahoma"/>
            <family val="2"/>
          </rPr>
          <t>Rates are copied from the first TA tab.</t>
        </r>
      </text>
    </comment>
    <comment ref="D65" authorId="0" shapeId="0" xr:uid="{00000000-0006-0000-1200-00000D000000}">
      <text>
        <r>
          <rPr>
            <b/>
            <sz val="9"/>
            <color indexed="81"/>
            <rFont val="Tahoma"/>
            <family val="2"/>
          </rPr>
          <t xml:space="preserve">Change this cell if Modified Total Direct Costs are needed for this calculation.
</t>
        </r>
      </text>
    </comment>
    <comment ref="E65" authorId="0" shapeId="0" xr:uid="{00000000-0006-0000-1200-00000E000000}">
      <text>
        <r>
          <rPr>
            <b/>
            <sz val="9"/>
            <color indexed="81"/>
            <rFont val="Tahoma"/>
            <family val="2"/>
          </rPr>
          <t>Rates are copied from the first TA tab.</t>
        </r>
      </text>
    </comment>
    <comment ref="L65" authorId="0" shapeId="0" xr:uid="{00000000-0006-0000-1200-00000F000000}">
      <text>
        <r>
          <rPr>
            <b/>
            <sz val="9"/>
            <color indexed="81"/>
            <rFont val="Tahoma"/>
            <family val="2"/>
          </rPr>
          <t xml:space="preserve">Change this cell if Modified Total Direct Costs are needed for this calculation.
</t>
        </r>
      </text>
    </comment>
    <comment ref="M65" authorId="0" shapeId="0" xr:uid="{00000000-0006-0000-1200-000010000000}">
      <text>
        <r>
          <rPr>
            <b/>
            <sz val="9"/>
            <color indexed="81"/>
            <rFont val="Tahoma"/>
            <family val="2"/>
          </rPr>
          <t>Rates are copied from the first TA tab.</t>
        </r>
      </text>
    </comment>
    <comment ref="T65" authorId="0" shapeId="0" xr:uid="{00000000-0006-0000-1200-000011000000}">
      <text>
        <r>
          <rPr>
            <b/>
            <sz val="9"/>
            <color indexed="81"/>
            <rFont val="Tahoma"/>
            <family val="2"/>
          </rPr>
          <t xml:space="preserve">Change this cell if Modified Total Direct Costs are needed for this calculation.
</t>
        </r>
      </text>
    </comment>
    <comment ref="U65" authorId="0" shapeId="0" xr:uid="{00000000-0006-0000-1200-000012000000}">
      <text>
        <r>
          <rPr>
            <b/>
            <sz val="9"/>
            <color indexed="81"/>
            <rFont val="Tahoma"/>
            <family val="2"/>
          </rPr>
          <t>Rates are copied from the first TA tab.</t>
        </r>
      </text>
    </comment>
    <comment ref="AB65" authorId="0" shapeId="0" xr:uid="{00000000-0006-0000-1200-000013000000}">
      <text>
        <r>
          <rPr>
            <b/>
            <sz val="9"/>
            <color indexed="81"/>
            <rFont val="Tahoma"/>
            <family val="2"/>
          </rPr>
          <t xml:space="preserve">Change this cell if Modified Total Direct Costs are needed for this calculation.
</t>
        </r>
      </text>
    </comment>
    <comment ref="AC65" authorId="0" shapeId="0" xr:uid="{00000000-0006-0000-1200-000014000000}">
      <text>
        <r>
          <rPr>
            <b/>
            <sz val="9"/>
            <color indexed="81"/>
            <rFont val="Tahoma"/>
            <family val="2"/>
          </rPr>
          <t>Rates are copied from the first TA tab.</t>
        </r>
      </text>
    </comment>
    <comment ref="AJ65" authorId="0" shapeId="0" xr:uid="{00000000-0006-0000-1200-000015000000}">
      <text>
        <r>
          <rPr>
            <b/>
            <sz val="9"/>
            <color indexed="81"/>
            <rFont val="Tahoma"/>
            <family val="2"/>
          </rPr>
          <t xml:space="preserve">Change this cell if Modified Total Direct Costs are needed for this calculation.
</t>
        </r>
      </text>
    </comment>
    <comment ref="AK65" authorId="0" shapeId="0" xr:uid="{00000000-0006-0000-1200-000016000000}">
      <text>
        <r>
          <rPr>
            <b/>
            <sz val="9"/>
            <color indexed="81"/>
            <rFont val="Tahoma"/>
            <family val="2"/>
          </rPr>
          <t>Rates are copied from the first TA tab.</t>
        </r>
      </text>
    </comment>
    <comment ref="AR65" authorId="0" shapeId="0" xr:uid="{00000000-0006-0000-1200-000017000000}">
      <text>
        <r>
          <rPr>
            <b/>
            <sz val="9"/>
            <color indexed="81"/>
            <rFont val="Tahoma"/>
            <family val="2"/>
          </rPr>
          <t xml:space="preserve">Change this cell if Modified Total Direct Costs are needed for this calculation.
</t>
        </r>
      </text>
    </comment>
    <comment ref="AS65" authorId="0" shapeId="0" xr:uid="{00000000-0006-0000-1200-000018000000}">
      <text>
        <r>
          <rPr>
            <b/>
            <sz val="9"/>
            <color indexed="81"/>
            <rFont val="Tahoma"/>
            <family val="2"/>
          </rPr>
          <t>Rates are copied from the first TA tab.</t>
        </r>
      </text>
    </comment>
    <comment ref="E70" authorId="0" shapeId="0" xr:uid="{00000000-0006-0000-1200-000019000000}">
      <text>
        <r>
          <rPr>
            <b/>
            <sz val="9"/>
            <color indexed="81"/>
            <rFont val="Tahoma"/>
            <family val="2"/>
          </rPr>
          <t>Rates are copied from the first TA tab.</t>
        </r>
      </text>
    </comment>
    <comment ref="M70" authorId="0" shapeId="0" xr:uid="{00000000-0006-0000-1200-00001A000000}">
      <text>
        <r>
          <rPr>
            <b/>
            <sz val="9"/>
            <color indexed="81"/>
            <rFont val="Tahoma"/>
            <family val="2"/>
          </rPr>
          <t>Rates are copied from the first TA tab.</t>
        </r>
      </text>
    </comment>
    <comment ref="U70" authorId="0" shapeId="0" xr:uid="{00000000-0006-0000-1200-00001B000000}">
      <text>
        <r>
          <rPr>
            <b/>
            <sz val="9"/>
            <color indexed="81"/>
            <rFont val="Tahoma"/>
            <family val="2"/>
          </rPr>
          <t>Rates are copied from the first TA tab.</t>
        </r>
      </text>
    </comment>
    <comment ref="AC70" authorId="0" shapeId="0" xr:uid="{00000000-0006-0000-1200-00001C000000}">
      <text>
        <r>
          <rPr>
            <b/>
            <sz val="9"/>
            <color indexed="81"/>
            <rFont val="Tahoma"/>
            <family val="2"/>
          </rPr>
          <t>Rates are copied from the first TA tab.</t>
        </r>
      </text>
    </comment>
    <comment ref="AK70" authorId="0" shapeId="0" xr:uid="{00000000-0006-0000-1200-00001D000000}">
      <text>
        <r>
          <rPr>
            <b/>
            <sz val="9"/>
            <color indexed="81"/>
            <rFont val="Tahoma"/>
            <family val="2"/>
          </rPr>
          <t>Rates are copied from the first TA tab.</t>
        </r>
      </text>
    </comment>
    <comment ref="AS70" authorId="0" shapeId="0" xr:uid="{00000000-0006-0000-1200-00001E000000}">
      <text>
        <r>
          <rPr>
            <b/>
            <sz val="9"/>
            <color indexed="81"/>
            <rFont val="Tahoma"/>
            <family val="2"/>
          </rPr>
          <t>Rates are copied from the first TA tab.</t>
        </r>
      </text>
    </comment>
  </commentList>
</comments>
</file>

<file path=xl/sharedStrings.xml><?xml version="1.0" encoding="utf-8"?>
<sst xmlns="http://schemas.openxmlformats.org/spreadsheetml/2006/main" count="3984" uniqueCount="671">
  <si>
    <t>Insert line(s) &amp; title(s) for any other M/H O/H rates</t>
  </si>
  <si>
    <t>Insert line(s) &amp; title(s) for any other F/B rates</t>
  </si>
  <si>
    <t>Insert line(s) &amp; title(s) for any other O/H rates</t>
  </si>
  <si>
    <t>Insert line(s) &amp; title(s) for any other G&amp;A rates</t>
  </si>
  <si>
    <t>Insert COM rate title</t>
  </si>
  <si>
    <t>Insert line(s) &amp; title(s) for any other COM rates</t>
  </si>
  <si>
    <t>Qty</t>
  </si>
  <si>
    <t xml:space="preserve">Other Direct Costs </t>
  </si>
  <si>
    <t>Description of Material</t>
  </si>
  <si>
    <t>Unit Price</t>
  </si>
  <si>
    <t xml:space="preserve"> Total Price </t>
  </si>
  <si>
    <t>Vendor/Source</t>
  </si>
  <si>
    <t xml:space="preserve"> TRAVEL</t>
  </si>
  <si>
    <t>TOTAL</t>
  </si>
  <si>
    <t>Unit of Issue</t>
  </si>
  <si>
    <t>Total Price</t>
  </si>
  <si>
    <t xml:space="preserve">Note 1: </t>
  </si>
  <si>
    <t>Name</t>
  </si>
  <si>
    <t>Number of Hours</t>
  </si>
  <si>
    <t>Hourly Rate</t>
  </si>
  <si>
    <t>Travel costs</t>
  </si>
  <si>
    <t>Other Costs</t>
  </si>
  <si>
    <t>Note 2:</t>
  </si>
  <si>
    <t>Vendor/Source (If known)</t>
  </si>
  <si>
    <t>Basis of Estimate (Note 4)</t>
  </si>
  <si>
    <t>Describe how and why the consultant was selected.</t>
  </si>
  <si>
    <t>GENERAL INFORMATION</t>
  </si>
  <si>
    <t>Total</t>
  </si>
  <si>
    <t>File/Tab Name or Link</t>
  </si>
  <si>
    <t>Consultants</t>
  </si>
  <si>
    <t>Subtotal Costs</t>
  </si>
  <si>
    <t>Total Estimated Costs</t>
  </si>
  <si>
    <t>Total Cost of Money</t>
  </si>
  <si>
    <t>SUBCONTRACTOR COST DATA</t>
  </si>
  <si>
    <t>Name (Last, First)</t>
  </si>
  <si>
    <t>Consultant Name - #01</t>
  </si>
  <si>
    <t>Consultant Name - #02</t>
  </si>
  <si>
    <t>Consultant Name - #03</t>
  </si>
  <si>
    <t>Rate</t>
  </si>
  <si>
    <t>Fixed Fee (If proposing a CPFF contract)</t>
  </si>
  <si>
    <t>Total Estimated Costs Plus Fixed Fee</t>
  </si>
  <si>
    <t>Materials/Supplies</t>
  </si>
  <si>
    <t>Equipment</t>
  </si>
  <si>
    <t>Travel</t>
  </si>
  <si>
    <t>Insert line(s) for any other types of ODCs</t>
  </si>
  <si>
    <t>Insert line(s) for any additional Consultants</t>
  </si>
  <si>
    <t>Total Material Handling Costs</t>
  </si>
  <si>
    <t>Total Direct Labor Costs</t>
  </si>
  <si>
    <t>Total Fringe Benefit Costs</t>
  </si>
  <si>
    <t>Total Labor Overhead Costs</t>
  </si>
  <si>
    <t>Total Other Direct Costs</t>
  </si>
  <si>
    <t>Total G&amp;A Costs</t>
  </si>
  <si>
    <r>
      <t>X</t>
    </r>
    <r>
      <rPr>
        <b/>
        <u/>
        <sz val="9"/>
        <rFont val="Arial"/>
        <family val="2"/>
      </rPr>
      <t>-Months</t>
    </r>
  </si>
  <si>
    <t>Insert M/H O/H rate title</t>
  </si>
  <si>
    <t>Subcontractor</t>
  </si>
  <si>
    <t>Competitive/Sole Source</t>
  </si>
  <si>
    <t>Cost/price analysis included (Y/N)</t>
  </si>
  <si>
    <t>Competitive Quotes or Sole Source Documentation Included (Y/N)</t>
  </si>
  <si>
    <t>Note 1:</t>
  </si>
  <si>
    <t xml:space="preserve">Note 2: </t>
  </si>
  <si>
    <t>Note 3:</t>
  </si>
  <si>
    <t>Note 4:</t>
  </si>
  <si>
    <t>Justification for why the equipment is needed</t>
  </si>
  <si>
    <t>Will the equipment be included as part of a deliverable item under the award? (Y/N)</t>
  </si>
  <si>
    <t>Basis of Estimate (Note 3)</t>
  </si>
  <si>
    <t>Examples include rental fees, shipping costs, license fees</t>
  </si>
  <si>
    <t>Description of Equipment (Note 1)</t>
  </si>
  <si>
    <t>Estimates and the resultant costs claimed must conform to the applicable Federal cost principles.</t>
  </si>
  <si>
    <t>Definitions:</t>
  </si>
  <si>
    <t>Reference Document Number</t>
  </si>
  <si>
    <t>Subcontracts/Interorganizational Transfer</t>
  </si>
  <si>
    <t>Base</t>
  </si>
  <si>
    <t>Option I</t>
  </si>
  <si>
    <t xml:space="preserve">Option I </t>
  </si>
  <si>
    <t>Subcontract/Interorganizational Name - #01</t>
  </si>
  <si>
    <t>Subcontract/Interorganizational Name - #02</t>
  </si>
  <si>
    <t>Subcontract/Interorganizational Name - #03</t>
  </si>
  <si>
    <t xml:space="preserve">Insert line(s) for any additional Subcontractors/Interorganizational </t>
  </si>
  <si>
    <t xml:space="preserve">2. Information regarding your projections for out years, including your assumptions and method for developing these estimates.  </t>
  </si>
  <si>
    <t>Basis of Rate</t>
  </si>
  <si>
    <t>Description of effort to be performed by the Consultant or attach Consultant Statement of Work</t>
  </si>
  <si>
    <t>If there are miscellaneous expenses associated with the trip, provide description and rationale.</t>
  </si>
  <si>
    <t>Applied Against</t>
  </si>
  <si>
    <t>Material Handling</t>
  </si>
  <si>
    <t>Material Handling (M/H O/H) (See Escalation and Indirect Rate Worksheet)</t>
  </si>
  <si>
    <t>General and Administrative (G&amp;A) (See Escalation and Indirect Rate Worksheet)</t>
  </si>
  <si>
    <t>Facilities Cost of Money (COM) (See Escalation and Indirect Rate Worksheet)</t>
  </si>
  <si>
    <t>OPTION 5</t>
  </si>
  <si>
    <t>Total Subcontract Costs</t>
  </si>
  <si>
    <t>Total Consultant Costs</t>
  </si>
  <si>
    <t xml:space="preserve">Competitive /Sole Source </t>
  </si>
  <si>
    <t>(Note 4)</t>
  </si>
  <si>
    <t xml:space="preserve">TOTAL </t>
  </si>
  <si>
    <t xml:space="preserve">TOTAL  </t>
  </si>
  <si>
    <t xml:space="preserve"> </t>
  </si>
  <si>
    <t>Type of Subcontract (i.e., Fixed Price, Time and Materials, etc.)</t>
  </si>
  <si>
    <t>BASE</t>
  </si>
  <si>
    <t>OPTION 2</t>
  </si>
  <si>
    <t>OPTION 1</t>
  </si>
  <si>
    <t>OPTION 3</t>
  </si>
  <si>
    <t>OPTION 4</t>
  </si>
  <si>
    <t>Below is a summary of Documentation/Documents Required</t>
  </si>
  <si>
    <t>Prior to Negotiations</t>
  </si>
  <si>
    <t>Prior to Contract</t>
  </si>
  <si>
    <t>Y</t>
  </si>
  <si>
    <r>
      <rPr>
        <b/>
        <sz val="12"/>
        <rFont val="Calibri"/>
        <family val="2"/>
      </rPr>
      <t>Below is a summary of the proposed cost</t>
    </r>
    <r>
      <rPr>
        <sz val="12"/>
        <rFont val="Calibri"/>
        <family val="2"/>
      </rPr>
      <t xml:space="preserve">. This chart will automatically fill in from the "Total Amount" tab. </t>
    </r>
  </si>
  <si>
    <t>N</t>
  </si>
  <si>
    <t>(Example: FPRA, FPRP, Estimate, etc.)</t>
  </si>
  <si>
    <t>Cost Proposal - Option I</t>
  </si>
  <si>
    <t>Cost Proposal - Option III</t>
  </si>
  <si>
    <t>Cost Proposal - Total Amount</t>
  </si>
  <si>
    <t>Provide details in Materials Tab</t>
  </si>
  <si>
    <t>Provide details in Equip. Tab</t>
  </si>
  <si>
    <t>Provide details in ODC Tab</t>
  </si>
  <si>
    <t>Provide details in Travel Tab</t>
  </si>
  <si>
    <t>Provide details in Subcontractor Tab</t>
  </si>
  <si>
    <t>Provide details in Consultant Tab</t>
  </si>
  <si>
    <t>SUBTOTAL</t>
  </si>
  <si>
    <t>CAGE 
Code</t>
  </si>
  <si>
    <r>
      <t>•</t>
    </r>
    <r>
      <rPr>
        <sz val="7"/>
        <rFont val="Times New Roman"/>
        <family val="1"/>
      </rPr>
      <t xml:space="preserve">        </t>
    </r>
    <r>
      <rPr>
        <sz val="12"/>
        <rFont val="Times New Roman"/>
        <family val="1"/>
      </rPr>
      <t>Do not combine any categories.</t>
    </r>
  </si>
  <si>
    <t>Instructions:</t>
  </si>
  <si>
    <t xml:space="preserve">Any proposed personnel in the technical proposal should be identified with their labor category.  </t>
  </si>
  <si>
    <t>•   For Prime - fill out all columns if applicable. Indicate “Not Applicable” in B5 when there is no information to include.</t>
  </si>
  <si>
    <t>Include a separate section in the above table for the base and each option</t>
  </si>
  <si>
    <t>(Note 3)</t>
  </si>
  <si>
    <t>Direct Labor (DL)</t>
  </si>
  <si>
    <t xml:space="preserve">•  For PRIME submission - Subcontractor Name: If there are subcontracts, list all subcontractor names.
•  In upper right last column, replace the “X” in X-Months with actual number of months.
•  Add descriptions in Column B if costs are entered in the following areas:  Fringe Benefits, Labor Overhead, Other Direct Costs (other types), Material Handling, General and Administrative, and Facilities Cost of Money.
•  Subcontracts/Interorganizational Transfers: If appropriate, place Subcontractor name(s) or Interorganizational Name/Code in Column B.
•  Consultants: If appropriate, place Consultant name(s) in Column B. Running title will indicate when submission is from a prime, subcontractor or consultant.
</t>
  </si>
  <si>
    <t>Include a separate section in the above table for the Base and each Option.</t>
  </si>
  <si>
    <r>
      <t xml:space="preserve">Supporting documentation has been provided (Y/N) </t>
    </r>
    <r>
      <rPr>
        <b/>
        <sz val="12"/>
        <color rgb="FFFF0000"/>
        <rFont val="Calibri"/>
        <family val="2"/>
      </rPr>
      <t>(Note 3)</t>
    </r>
  </si>
  <si>
    <t xml:space="preserve">Material is property that may be incorporated into or attached to a deliverable end item or that may be consumed or expended in performing a contract.  It includes assemblies, components, parts, raw and processed materials, and small tools and supplies that may be consumed in normal use in performing a contract. Material should be proposed separately from Equipment (see following spreadsheet and definitions). </t>
  </si>
  <si>
    <r>
      <t xml:space="preserve"> MATERIALS - SUPPLIES </t>
    </r>
    <r>
      <rPr>
        <b/>
        <i/>
        <sz val="12"/>
        <color rgb="FFFF0000"/>
        <rFont val="Calibri"/>
        <family val="2"/>
      </rPr>
      <t>(Note 1)</t>
    </r>
  </si>
  <si>
    <t>Include a separate section in the above table for the Base and each Option.  Add additional lines labeled with Options if needed.</t>
  </si>
  <si>
    <t xml:space="preserve">Special Test Equipment is defined as either single or multipurpose integrated test units engineered, designed, fabricated, or modified to accomplish special purpose testing in performing a contract.  It consists of items or assemblies of equipment including standard or general purpose items or components that are interconnected and interdependent so as to become a new functional entity for special testing purposes.   </t>
  </si>
  <si>
    <t>Special tooling is defined as jigs, dies, fixtures, molds, patterns, taps, gauges, and all components of these items, including foundations and similar improvements necessary for installing special test equipment, and which are of such a specialized nature that without substantial modification or alteration their use is limited to the development or production of particular supplies or parts thereof or to the performance of particular services.</t>
  </si>
  <si>
    <t>Plant equipment means personal property of a capital nature (including equipment, machine tools, test equipment, furniture, vehicles, and accessory and auxiliary items) for use in manufacturing supplies, in performing services, or for any administrative or general plant purpose. It does not include special tooling or special test equipment.</t>
  </si>
  <si>
    <t>Contractors are normally required to furnish all equipment and/or facilities necessary to perform Government contracts (see FAR 45.102(a)). The Government may allow equipment and/or facilities only under special circumstances. If equipment and/or facilities are proposed, the specific description should identify the component, nomenclature, and configuration of the equipment/hardware that it proposes to purchase for this effort.  The purchase on a direct reimbursement basis of equipment that is not included in a deliverable item will be evaluated for allowability on a case-by-case basis.  Maximum use of Government integration, test, and experiment facilities is encouraged.</t>
  </si>
  <si>
    <r>
      <t>Supporting documentation has been provided (Y/N)</t>
    </r>
    <r>
      <rPr>
        <b/>
        <sz val="12"/>
        <color rgb="FFFF0000"/>
        <rFont val="Calibri"/>
        <family val="2"/>
      </rPr>
      <t xml:space="preserve"> (Note 3)</t>
    </r>
  </si>
  <si>
    <r>
      <t xml:space="preserve">Offeror's Labor Category </t>
    </r>
    <r>
      <rPr>
        <b/>
        <u/>
        <sz val="9"/>
        <color rgb="FFFF0000"/>
        <rFont val="Arial"/>
        <family val="2"/>
      </rPr>
      <t>(Note 1)</t>
    </r>
  </si>
  <si>
    <t>(Note 2)</t>
  </si>
  <si>
    <r>
      <t>CONSULTANTS</t>
    </r>
    <r>
      <rPr>
        <b/>
        <i/>
        <sz val="12"/>
        <color rgb="FFFF0000"/>
        <rFont val="Calibri"/>
        <family val="2"/>
      </rPr>
      <t xml:space="preserve"> (Note 2)</t>
    </r>
  </si>
  <si>
    <r>
      <t>Basis of Estimate</t>
    </r>
    <r>
      <rPr>
        <b/>
        <sz val="12"/>
        <color rgb="FFFF0000"/>
        <rFont val="Calibri"/>
        <family val="2"/>
      </rPr>
      <t xml:space="preserve"> (Note 1)</t>
    </r>
  </si>
  <si>
    <r>
      <t xml:space="preserve">Item
</t>
    </r>
    <r>
      <rPr>
        <b/>
        <sz val="12"/>
        <color rgb="FFFF0000"/>
        <rFont val="Calibri"/>
        <family val="2"/>
      </rPr>
      <t>(Note 2)</t>
    </r>
  </si>
  <si>
    <r>
      <t xml:space="preserve">Type of Equipment (special test equipment, special tooling, general purpose equipment, or plant equipment)
</t>
    </r>
    <r>
      <rPr>
        <b/>
        <sz val="12"/>
        <color rgb="FFFF0000"/>
        <rFont val="Calibri"/>
        <family val="2"/>
      </rPr>
      <t>(Note 3)</t>
    </r>
  </si>
  <si>
    <r>
      <t xml:space="preserve">Supporting documentation has been provided (Y/N)
</t>
    </r>
    <r>
      <rPr>
        <b/>
        <sz val="12"/>
        <color rgb="FFFF0000"/>
        <rFont val="Calibri"/>
        <family val="2"/>
      </rPr>
      <t>(Note 4)</t>
    </r>
  </si>
  <si>
    <r>
      <t>OTHER DIRECT COSTS</t>
    </r>
    <r>
      <rPr>
        <b/>
        <i/>
        <sz val="12"/>
        <color rgb="FFFF0000"/>
        <rFont val="Calibri"/>
        <family val="2"/>
      </rPr>
      <t xml:space="preserve"> (Note 1)</t>
    </r>
  </si>
  <si>
    <r>
      <t xml:space="preserve">Description
</t>
    </r>
    <r>
      <rPr>
        <b/>
        <sz val="12"/>
        <color rgb="FFFF0000"/>
        <rFont val="Calibri"/>
        <family val="2"/>
      </rPr>
      <t>(Note 2)</t>
    </r>
  </si>
  <si>
    <t xml:space="preserve">•    For PRIME submission - Subcontractor Name: If there are subcontracts, list all subcontractor names.
•    In upper right last column, replace the X in X-Months with actual number of months for the Base and Options.
•    List Principal Investigator and Key Personnel working on the project even if they receive no salary support.
•    Subcontracts/Interorganizational Transfers: If appropriate, place Subcontractor name(s) or Interorganizational Name/Code in Column B.
•    Consultants: If appropriate, place Consultant name(s) in Column B.
•    Remember that the total of all Base and Option worksheets should equal the total of the Total Amount worksheet.
•    Add descriptions in Column B if costs are entered in the following areas:   Fringe Benefits, Labor Overhead, Other Direct Costs/other types, Material Handling, General and Administrative, and Facilities Cost of Money.
</t>
  </si>
  <si>
    <t>In an attachment, provide all supporting documentation to support your price basis, e.g. copy of quote, page from catalog, or method used for deriving engineering estimates.</t>
  </si>
  <si>
    <r>
      <t>EQUIPMENT</t>
    </r>
    <r>
      <rPr>
        <b/>
        <i/>
        <sz val="12"/>
        <color rgb="FFFF0000"/>
        <rFont val="Calibri"/>
        <family val="2"/>
      </rPr>
      <t xml:space="preserve"> (Note 1)</t>
    </r>
  </si>
  <si>
    <t>Certificate of Current Cost/Pricing Data for Prime if Contract &gt; $2,000,000</t>
  </si>
  <si>
    <t>Certificate of Current Cost/Pricing Data for each Subcontractor &gt; $2,000,000</t>
  </si>
  <si>
    <t xml:space="preserve">Certified cost or pricing data may be required for subcontractor proposals over $2,000,000. </t>
  </si>
  <si>
    <t>Included copy of Consulting Agreement or other documentation supporting the proposed rate</t>
  </si>
  <si>
    <t>Total amount exceeds $2M (Y/N)</t>
  </si>
  <si>
    <t>Name or Comment</t>
  </si>
  <si>
    <t>Fringe Benefits Rate</t>
  </si>
  <si>
    <t>Labor Overhead Rate</t>
  </si>
  <si>
    <t>Hourly Labor Rate</t>
  </si>
  <si>
    <t>This Organization's Business Type:</t>
  </si>
  <si>
    <t>General, I2, Picklist of Offeror Business Types</t>
  </si>
  <si>
    <t>Large Business</t>
  </si>
  <si>
    <t>Small Business</t>
  </si>
  <si>
    <t>Non-Profit</t>
  </si>
  <si>
    <t>Academia</t>
  </si>
  <si>
    <t>Project Management</t>
  </si>
  <si>
    <t>Administrative</t>
  </si>
  <si>
    <t>Project Manager</t>
  </si>
  <si>
    <t>Software Development</t>
  </si>
  <si>
    <t xml:space="preserve"> Labor Escalation Rate</t>
  </si>
  <si>
    <t>Labor Escalation Rate</t>
  </si>
  <si>
    <t>Calculated</t>
  </si>
  <si>
    <t>Pick-List</t>
  </si>
  <si>
    <t>Open Text</t>
  </si>
  <si>
    <t>$$$</t>
  </si>
  <si>
    <t>%</t>
  </si>
  <si>
    <t>Lab/FFRDC</t>
  </si>
  <si>
    <t>Principal Investigator</t>
  </si>
  <si>
    <t>Co-Principal Investigator</t>
  </si>
  <si>
    <t>Co-Investigator</t>
  </si>
  <si>
    <t>Sr. Post-Doc</t>
  </si>
  <si>
    <t>Post-Doc</t>
  </si>
  <si>
    <t>Research Associate</t>
  </si>
  <si>
    <t>Research Assistant</t>
  </si>
  <si>
    <t>Staff Scientist</t>
  </si>
  <si>
    <t>Post-Doc Fellow</t>
  </si>
  <si>
    <t>Graduate Research Assistant</t>
  </si>
  <si>
    <t>Graduate Student</t>
  </si>
  <si>
    <t>Student</t>
  </si>
  <si>
    <t>Systems Administrator</t>
  </si>
  <si>
    <t>Research Scientist/Engineer</t>
  </si>
  <si>
    <t>Business</t>
  </si>
  <si>
    <t>Principal Scientist/Engineer</t>
  </si>
  <si>
    <t>Security</t>
  </si>
  <si>
    <t>Research</t>
  </si>
  <si>
    <t>Support</t>
  </si>
  <si>
    <t>Valid values are Academia or General</t>
  </si>
  <si>
    <t>Academia Labor Groups</t>
  </si>
  <si>
    <t>General Labor Groups</t>
  </si>
  <si>
    <t>Science and Engineering</t>
  </si>
  <si>
    <t>Academia Research Categories</t>
  </si>
  <si>
    <t>Academia Project Management Categories</t>
  </si>
  <si>
    <t>Consultant</t>
  </si>
  <si>
    <t>General Support Categories</t>
  </si>
  <si>
    <t>General Project Management Categories</t>
  </si>
  <si>
    <t>Principal Program/Project Manager</t>
  </si>
  <si>
    <t>Program/Project Manager V</t>
  </si>
  <si>
    <t>Program/Project Manager IV</t>
  </si>
  <si>
    <t>Program/Project Manager III</t>
  </si>
  <si>
    <t>Program/Project Manager I</t>
  </si>
  <si>
    <t>Labor Collection based on Offeror Business Type Selection</t>
  </si>
  <si>
    <t>Financial</t>
  </si>
  <si>
    <t>Contracts</t>
  </si>
  <si>
    <t>General Science and Engineering Categories</t>
  </si>
  <si>
    <t>Scientist/Engineer V</t>
  </si>
  <si>
    <t>Scientist/Engineer IV</t>
  </si>
  <si>
    <t>Scientist/Engineer III</t>
  </si>
  <si>
    <t>Scientist/Engineer II</t>
  </si>
  <si>
    <t>Scientist/Engineer I</t>
  </si>
  <si>
    <t>General Software Development Categories</t>
  </si>
  <si>
    <t>Principal Software Developer</t>
  </si>
  <si>
    <t>Software Developer V</t>
  </si>
  <si>
    <t>Software Developer IV</t>
  </si>
  <si>
    <t>Software Developer III</t>
  </si>
  <si>
    <t>Software Developer II</t>
  </si>
  <si>
    <t>Software Developer I</t>
  </si>
  <si>
    <t>Fully Loaded Rate</t>
  </si>
  <si>
    <t>Indirect Rate Categories</t>
  </si>
  <si>
    <t>% Rate</t>
  </si>
  <si>
    <t>Facilities Cost of Money: Procurement COM</t>
  </si>
  <si>
    <t>Facilities Cost of Money: G&amp;A COM</t>
  </si>
  <si>
    <t>Facilities Cost of Money: Labor/Engineering COM</t>
  </si>
  <si>
    <t>Procurement Overhead</t>
  </si>
  <si>
    <t>Subcontract Overhead</t>
  </si>
  <si>
    <t>Business Operating Support Overhead</t>
  </si>
  <si>
    <t>Information Technology Support Overhead</t>
  </si>
  <si>
    <t>Other Direct Cost (ODC) Overhead</t>
  </si>
  <si>
    <t>Other Overhead/Cost Factors</t>
  </si>
  <si>
    <t>Fiscal Year End Date:</t>
  </si>
  <si>
    <t>Fiscal Year Begin Date:</t>
  </si>
  <si>
    <t>Project Administrator</t>
  </si>
  <si>
    <t xml:space="preserve">  (drop-down-list)</t>
  </si>
  <si>
    <t>DARPA Rate Category</t>
  </si>
  <si>
    <t>Academia Administrative Support Categories</t>
  </si>
  <si>
    <t>Administrative Support</t>
  </si>
  <si>
    <t>Academia Consultant Categories</t>
  </si>
  <si>
    <t>Manufacturing</t>
  </si>
  <si>
    <t>General Manufacturing Categories</t>
  </si>
  <si>
    <t>Manufacturer V</t>
  </si>
  <si>
    <t>Manufacturer IV</t>
  </si>
  <si>
    <t>Manufacturer III</t>
  </si>
  <si>
    <t>Manufacturer II</t>
  </si>
  <si>
    <t>Manufacturer I</t>
  </si>
  <si>
    <t>General Consultant Categories</t>
  </si>
  <si>
    <t>Add/Change Labor Group requires changes below to Categories</t>
  </si>
  <si>
    <t>Add/Change Labor Collection requires Data Validation code change on Labor Rates tab, and new Labor Group list below.</t>
  </si>
  <si>
    <t>Labor Collection --&gt; Labor Group --&gt; Labor Category</t>
  </si>
  <si>
    <t>Cell Range Naming Conventions:</t>
  </si>
  <si>
    <t>ThisIsAName = internal constants such as pick-lists</t>
  </si>
  <si>
    <t>Labor Rates</t>
  </si>
  <si>
    <t>The Fiscal Years or time periods (Row 5) are defined on the Offeror Constants tab.  The months during the period of performance that these rates apply (Row 6) are also defined on the Offeror Constants tab.</t>
  </si>
  <si>
    <t>Solicitation No.</t>
  </si>
  <si>
    <t>Solicitation # (Fill-in)</t>
  </si>
  <si>
    <t>Prime Contractor (Fill-in) (if applicable)</t>
  </si>
  <si>
    <t>Indirect Rates</t>
  </si>
  <si>
    <t>Prime Contractor</t>
  </si>
  <si>
    <t>Offeror</t>
  </si>
  <si>
    <t>Cost Proposal - Base Effort</t>
  </si>
  <si>
    <t>Cost Proposal - Option II</t>
  </si>
  <si>
    <t>Cost Proposal - Option V</t>
  </si>
  <si>
    <t>Cost Proposal - Option IV</t>
  </si>
  <si>
    <t>(Example: FPRA, Individual Payrate, Average for Job Category, etc.)</t>
  </si>
  <si>
    <t>Material Handling (M/H O/H) (See Indirect Rates Worksheet)</t>
  </si>
  <si>
    <t>General and Administrative (G&amp;A) (See Indirect Rates Worksheet)</t>
  </si>
  <si>
    <t>Facilities Cost of Money (COM) (See Indirect Rates Worksheet)</t>
  </si>
  <si>
    <t>Quality Control V</t>
  </si>
  <si>
    <t>Quality Control IV</t>
  </si>
  <si>
    <t>Quality Control III</t>
  </si>
  <si>
    <t>Quality Control II</t>
  </si>
  <si>
    <t>Quality Control I</t>
  </si>
  <si>
    <r>
      <t xml:space="preserve">Basis of Labor Rate </t>
    </r>
    <r>
      <rPr>
        <b/>
        <sz val="12"/>
        <color rgb="FFFF0000"/>
        <rFont val="Calibri"/>
        <family val="2"/>
      </rPr>
      <t>(Note 1)</t>
    </r>
  </si>
  <si>
    <t>Op1</t>
  </si>
  <si>
    <t>Op2</t>
  </si>
  <si>
    <t>Op3</t>
  </si>
  <si>
    <t>Op4</t>
  </si>
  <si>
    <t>Op5</t>
  </si>
  <si>
    <t>tdlc.dlrs</t>
  </si>
  <si>
    <t>tfbc.dlrs</t>
  </si>
  <si>
    <t>tloc.dlrs</t>
  </si>
  <si>
    <t>tsc.dlrs</t>
  </si>
  <si>
    <t>tcc.dlrs</t>
  </si>
  <si>
    <t>todc.dlrs</t>
  </si>
  <si>
    <t>tmhc.dlrs</t>
  </si>
  <si>
    <t>sc.dlrs</t>
  </si>
  <si>
    <t>tgac.dlrs</t>
  </si>
  <si>
    <t>tcm.dlrs</t>
  </si>
  <si>
    <t>Fixed Fee</t>
  </si>
  <si>
    <t>ff.dlrs</t>
  </si>
  <si>
    <t>tecpff.dlrs</t>
  </si>
  <si>
    <t>Total Direct Labor Hours</t>
  </si>
  <si>
    <t>tdlc.hrs</t>
  </si>
  <si>
    <t>Description</t>
  </si>
  <si>
    <t>I</t>
  </si>
  <si>
    <t>II</t>
  </si>
  <si>
    <t>Junior to Mid-level/Journeyman</t>
  </si>
  <si>
    <t>III</t>
  </si>
  <si>
    <t>Mid-level/Journeyman</t>
  </si>
  <si>
    <t>IV</t>
  </si>
  <si>
    <t>Mid-Level/Journeyman to Senior Level</t>
  </si>
  <si>
    <t>V</t>
  </si>
  <si>
    <t>Senior Level</t>
  </si>
  <si>
    <t>Principal</t>
  </si>
  <si>
    <t>Team Lead/Subject Matter Expert</t>
  </si>
  <si>
    <t>Labor Category Level</t>
  </si>
  <si>
    <t>Description Definitions</t>
  </si>
  <si>
    <t>Consider experience, education, and expertise when selecting a labor category level.</t>
  </si>
  <si>
    <t>The junior-level or entry-level position assists more senior positions and may perform tasks and duties under supervision. This level performs work that requires practical experience and training, and applies fundamental concepts, processes, practices, and procedures on technical assignments.</t>
  </si>
  <si>
    <t xml:space="preserve">ENTRY-LEVEL/JUNIOR: </t>
  </si>
  <si>
    <t>MID-LEVEL/JOURNEYMAN:</t>
  </si>
  <si>
    <t>The journeyman or mid-level position usually performs tasks and duties independently. This position displays and applies intermediate expertise in several complex work assignments which may require originality, innovation, or independent thinking to accomplish. The journeyman or mid-level position contributes to deliverables and performance metrics and is afforded some flexibility to develop or design methods, processes, or solutions to problems.</t>
  </si>
  <si>
    <t xml:space="preserve">SENIOR-LEVEL: </t>
  </si>
  <si>
    <t xml:space="preserve">The senior-level position works on high-visibility or mission-critical aspects of programs or projects and performs tasks and duties independently. This position may oversee or supervise or be responsible for the work of subordinate or less senior positions assigned to programs or projects. The senior-level position displays and applies mastery or distinguished expertise in critical tasks and high-impact assignments. This position leads, manages, plans, and functions as the technical or subject matter expert across multiple programs or projects. </t>
  </si>
  <si>
    <t>PRINCIPAL:</t>
  </si>
  <si>
    <t>Entry-level/Junior</t>
  </si>
  <si>
    <t>Principal Manufacturer</t>
  </si>
  <si>
    <t>Principal Quality Control</t>
  </si>
  <si>
    <t>No Business Type Selected</t>
  </si>
  <si>
    <t>instructional choice</t>
  </si>
  <si>
    <t>First select a Business Type</t>
  </si>
  <si>
    <t>No Labor Collection is available</t>
  </si>
  <si>
    <t>Insert additional Indirect Rates above this line</t>
  </si>
  <si>
    <t xml:space="preserve">Options:  Unpriced Options will not be accepted. Any Option that is not fully priced, will not be included in any resulting award.  </t>
  </si>
  <si>
    <t xml:space="preserve">Profit or fee is not allowed on direct costs for equipment, Government entities or cost share contracts.  In addition, a DD Form 1547 (DFARS 215.404-70) will be utilized in calculating the Government objective for fee. </t>
  </si>
  <si>
    <t xml:space="preserve">The Principal position leads or manages the entire program or project. The Principal is often a person who is considered to be a leader in a scientific or technical field.  </t>
  </si>
  <si>
    <t>Fringe Benefit Rate</t>
  </si>
  <si>
    <t>Direct Labor Cost</t>
  </si>
  <si>
    <t>Fringe Benefit Cost</t>
  </si>
  <si>
    <t>Fringe Benefit Cost from Direct Labor Above</t>
  </si>
  <si>
    <t>Labor Overhead Cost</t>
  </si>
  <si>
    <t>Labor Overhead from Direct Labor and FB Above</t>
  </si>
  <si>
    <t>Spreadsheet Version Number</t>
  </si>
  <si>
    <t>This line is blank to help align row numbers on this tab with the rows on the Base and Options tabs</t>
  </si>
  <si>
    <t>Hours</t>
  </si>
  <si>
    <t>Total Direct Labor Hours/Costs</t>
  </si>
  <si>
    <t>Loaded Labor Cost</t>
  </si>
  <si>
    <t>Enter proposed PoP as "MM/YY to MM/YY"</t>
  </si>
  <si>
    <t>F/B Based on Labor Rates Tab</t>
  </si>
  <si>
    <t>O/H Based on Labor Rates Tab</t>
  </si>
  <si>
    <t>See Base Tab</t>
  </si>
  <si>
    <t>See O-I tab</t>
  </si>
  <si>
    <t>Cost</t>
  </si>
  <si>
    <t>The values under Total Direct Labor "Hours" column indicate the total level of effort for the project for each labor category.  The Offeror must define the split of hours between initial and subsequent rate years based on its time periods defined on the Offeror Constants tab.</t>
  </si>
  <si>
    <t>See O-II tab</t>
  </si>
  <si>
    <t>See O-III tab</t>
  </si>
  <si>
    <t>See O-IV tab</t>
  </si>
  <si>
    <t>See O-V tab</t>
  </si>
  <si>
    <t xml:space="preserve">Indicate the period of performance for the Base effort and each Option on their respective worksheets in cell C1.  Ensure that the time periods match those stated in the technical proposal. </t>
  </si>
  <si>
    <t>Total $</t>
  </si>
  <si>
    <t>Amount</t>
  </si>
  <si>
    <t>Animal Related (non-Labor)</t>
  </si>
  <si>
    <t>Human Subjects Research (non-Labor)</t>
  </si>
  <si>
    <t>Provide details in Animal Related Tab</t>
  </si>
  <si>
    <t>Provide details in HSR Tab</t>
  </si>
  <si>
    <t>Cost Proposal by Phase and Technical Area - Phase 1, TA 1</t>
  </si>
  <si>
    <t>Cost Proposal by Phase and Technical Area - Phase 1, TA 2</t>
  </si>
  <si>
    <t>Cost Proposal by Phase and Technical Area - Phase 2, TA 1</t>
  </si>
  <si>
    <t>Cost Proposal by Phase and Technical Area - Phase 2, TA 2</t>
  </si>
  <si>
    <t>Cost Proposal by Phase and Technical Area - Phase 3, TA 1</t>
  </si>
  <si>
    <t>Cost Proposal by Phase and Technical Area - Phase 3, TA 2</t>
  </si>
  <si>
    <t>Cost Proposal - TA Summary</t>
  </si>
  <si>
    <t>Phase 1 TA 1</t>
  </si>
  <si>
    <t>Phase 1 TA 2</t>
  </si>
  <si>
    <t>Phase 2 TA 1</t>
  </si>
  <si>
    <t>Phase 2 TA 2</t>
  </si>
  <si>
    <t>Phase 3 TA 1</t>
  </si>
  <si>
    <t>Phase 3 TA 2</t>
  </si>
  <si>
    <t xml:space="preserve">•    This tab will automatically update based on detailed information entered on the TA tabs.
</t>
  </si>
  <si>
    <t>Prime Name</t>
  </si>
  <si>
    <t>PI Name</t>
  </si>
  <si>
    <t>Animal/Human Use Summary</t>
  </si>
  <si>
    <t>Base (Phase 1)</t>
  </si>
  <si>
    <t>Option I (Phase 2)</t>
  </si>
  <si>
    <t>Option II (Phase 3)</t>
  </si>
  <si>
    <t>Task</t>
  </si>
  <si>
    <t>Descriptive Text</t>
  </si>
  <si>
    <t>Animal Use (Y/N)</t>
  </si>
  <si>
    <t>Human Use (Y/N)</t>
  </si>
  <si>
    <t>TA 1</t>
  </si>
  <si>
    <t>TA 2</t>
  </si>
  <si>
    <t xml:space="preserve">Instructions: Indicate if animal and or human use is associated with each TA in each phase </t>
  </si>
  <si>
    <t>Animal Related Costs</t>
  </si>
  <si>
    <t>Item</t>
  </si>
  <si>
    <t>Description of Animal Related Cost</t>
  </si>
  <si>
    <t>Unit Price Description (e.g., per diem, cage cost, vet fee, animal purchase, etc.)</t>
  </si>
  <si>
    <t>Basis of Estimate</t>
  </si>
  <si>
    <t xml:space="preserve">Supporting documentation has been provided (Y/N) </t>
  </si>
  <si>
    <t>Option II</t>
  </si>
  <si>
    <t>• Fill out all columns on the Animal Related Costs Tab for each item.
• Add additional lines if needed.
• Include backup for each entry. Backup may consist of a vendor quote, information from a website, or a detailed explanation of labor and material costs for custom made items.
• Clearly label Animal Related backup with a Reference Document Number in the format of ART000 starting with ART001.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Animal Related worksheet under the Reference Document Number column.
• Ensure that descriptions and vendors listed on the Animal Related worksheet match information provided in the backup.
• Number Reference Document Numbers sequentially so they match the Item number in the Base. For example, Item number 1 should match ART001. If the same items are used again in the options, there is no need to renumber or add additional copies of the backup, but list the items sequentially for each option by Reference Document Number. As an example, ART010 could be used for Base item number 10, Option I item number1 and Option II Item number 6.</t>
  </si>
  <si>
    <t>Human Subjects Research (HSR) Related Costs</t>
  </si>
  <si>
    <t>Description of HSR Cost</t>
  </si>
  <si>
    <t>Unit Price Description (e.g., subject compensation/participant incentive, pre-operation testing fees, operating room charge, anesthesia related costs, pharmacy, etc.)</t>
  </si>
  <si>
    <t>• Fill out all columns on the Human Subjects Research (HSR) Tab for each item.
• Add additional lines if needed.
• Include backup for each entry. Backup may consist of a vendor quote, information from a website, or a detailed explanation of labor and material costs for custom made items.
• Clearly label HSR backup with a Reference Document Number in the format of HSRT000 starting with HSRT001.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HSR worksheet under the Reference Document Number column.
• Ensure that descriptions and vendors listed on the HSR worksheet match information provided in the backup.
• Number Reference Document Numbers sequentially so they match the Item number in the Base. For example, Item number 1 should match HSRT001. If the same items are used again in the options, there is no need to renumber or add additional copies of the backup, but list the items sequentially for each option by Reference Document Number. As an example, HSRT010 could be used for Base item number 10, Option I item number1 and Option II Item number 6.</t>
  </si>
  <si>
    <t>Expenditures by Month</t>
  </si>
  <si>
    <t xml:space="preserve">Length: </t>
  </si>
  <si>
    <t xml:space="preserve">Calendar Year </t>
  </si>
  <si>
    <t>Jan</t>
  </si>
  <si>
    <t>Feb</t>
  </si>
  <si>
    <t>Mar</t>
  </si>
  <si>
    <t>Apr</t>
  </si>
  <si>
    <t>May</t>
  </si>
  <si>
    <t>Jun</t>
  </si>
  <si>
    <t>Jul</t>
  </si>
  <si>
    <t>Aug</t>
  </si>
  <si>
    <t>Sep</t>
  </si>
  <si>
    <t>Oct</t>
  </si>
  <si>
    <t>Nov</t>
  </si>
  <si>
    <t>Dec</t>
  </si>
  <si>
    <t xml:space="preserve">Milestones and Deliverables  </t>
  </si>
  <si>
    <t>Phase</t>
  </si>
  <si>
    <t>Task/
Subtask #</t>
  </si>
  <si>
    <t>TA/Subtask Title</t>
  </si>
  <si>
    <t>Cost ($)</t>
  </si>
  <si>
    <t>Organization</t>
  </si>
  <si>
    <t>Description/Approach</t>
  </si>
  <si>
    <t>Exit Criteria/Metrics</t>
  </si>
  <si>
    <t>Milestones/Deliverables 
(if applicable)</t>
  </si>
  <si>
    <t>Task/Subtask 
Start Date</t>
  </si>
  <si>
    <t>Task/Subtask 
End Date</t>
  </si>
  <si>
    <t>Milestone Date
(if applicable)</t>
  </si>
  <si>
    <t>TA1</t>
  </si>
  <si>
    <t>Prime/Sub #1/Sub #2</t>
  </si>
  <si>
    <t xml:space="preserve">1-2 sentence description of objective and approach </t>
  </si>
  <si>
    <t>short text identifier</t>
  </si>
  <si>
    <t>MM/DD/YY</t>
  </si>
  <si>
    <t>Short subtask text identifier</t>
  </si>
  <si>
    <t>Prime</t>
  </si>
  <si>
    <t>Sub #1</t>
  </si>
  <si>
    <t>Prime/Sub #1</t>
  </si>
  <si>
    <t>Sub #2</t>
  </si>
  <si>
    <t>Prime/Sub#2</t>
  </si>
  <si>
    <t>Sub#1</t>
  </si>
  <si>
    <t>TA2</t>
  </si>
  <si>
    <t>TOTAL PROJECT COST</t>
  </si>
  <si>
    <t xml:space="preserve">Total Project Cost </t>
  </si>
  <si>
    <t>SpecificAnnouncementNumber</t>
  </si>
  <si>
    <r>
      <rPr>
        <u/>
        <sz val="12"/>
        <rFont val="Calibri"/>
        <family val="2"/>
      </rPr>
      <t xml:space="preserve">Cost by Technical Area: </t>
    </r>
    <r>
      <rPr>
        <sz val="12"/>
        <rFont val="Calibri"/>
        <family val="2"/>
      </rPr>
      <t>In addition to providing summary by period of performance (Base and any Options), the contractor is also responsible for providing a breakdown of cost for each Technical Area identified in the statement of work. The sum of all cost by Technical Area worksheets MUST equal the total cost  summary.</t>
    </r>
  </si>
  <si>
    <t>• If the rates have been approved/negotiated by a Government agency, provide a copy of the memorandum/agreement.
• If the rates have not been approved/negotiated, provide sufficient detail to enable a determination of allowability, allocability and reasonableness of the allocation bases and how the rates are calculated. This information can be provided in your cost volume or add another worksheet tab in this spreadsheet to show calculations.
• If composite rates are used, provide the calculations used in deriving the composite rates in your cost volume or add another worksheet tab in this spreadsheet to show calculations.</t>
  </si>
  <si>
    <t>•     If a row, column, or worksheet in this spreadsheet is not needed for your proposal, either ignore it or Hide it; do not delete it.</t>
  </si>
  <si>
    <r>
      <t>•</t>
    </r>
    <r>
      <rPr>
        <b/>
        <sz val="7"/>
        <rFont val="Calibri"/>
        <family val="2"/>
        <scheme val="minor"/>
      </rPr>
      <t>       </t>
    </r>
    <r>
      <rPr>
        <b/>
        <sz val="12"/>
        <rFont val="Calibri"/>
        <family val="2"/>
        <scheme val="minor"/>
      </rPr>
      <t>Ensure all costs from other worksheets are correct</t>
    </r>
    <r>
      <rPr>
        <b/>
        <i/>
        <sz val="12"/>
        <rFont val="Calibri"/>
        <family val="2"/>
        <scheme val="minor"/>
      </rPr>
      <t>.</t>
    </r>
  </si>
  <si>
    <t>Fixed Fee (If proposing a CPFF contract) or Profit</t>
  </si>
  <si>
    <t>Total Estimated Costs Plus Fixed Fee/Profit</t>
  </si>
  <si>
    <t xml:space="preserve">Profit or fee is not allowed on direct costs for equipment, Government entities or cost share contracts.  In addition, a DD Form 1547 (DFARS 215.404-70) will be utilized in calculating the Government objective for fee or profit. </t>
  </si>
  <si>
    <t>DARPA is interested in your feedback on this updated cost proposal spreadsheet. If you have suggestions for improving this spreadsheet, please send an email to costproposal@darpa.mil</t>
  </si>
  <si>
    <t>The purpose of this cost proposal spreadsheet is to assist the Government in completing a rapid analysis of your proposed costs and, if your proposal is selected for award, speeding up the negotiation and award execution process.</t>
  </si>
  <si>
    <t>•  Indicate “Not Applicable” in cell B4 if there is no information to include for the Base and in cell B7 if there is no information to include for the Option.
•  Fill out all columns on the Equipment Tab for each item.
•  Add additional lines if needed.
•  Provide justification for equipment. Be sure to indicate the benefit(s) to the Government. Expand on any statements along the lines of “It is needed to support the project deliverables”. Costs must be approved by the Program Officer. Link the justification to the type of equipment purchase, i.e. special test equipment, special tooling, or plant equipment.
•  Include supporting documentation for each entry with unit cost over $5,000. Backup may consist of a vendor quote, past purchase order or invoice, information from a website, or a detailed explanation of labor and material costs for custom made items.
•  Label equipment backup clearly with a Reference Document Number in the format of EQ000 starting with EQ001.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Equipment worksheet under the Reference Document Number column.
•  Ensure that descriptions and vendors listed on the Equipment worksheet match information provided in the backup.
•  Number Reference Document Numbers sequentially so they match the Item number in the Base. For example, Item number 1 should match EQ001. If the same items are used again in the options, there is no need to renumber or add additional copies of the backup, but list the items sequentially for each option by Reference Document Number. As an example, EQ010 could be used for Base item number 10, Option I item number 1 and Option II Item number 6.</t>
  </si>
  <si>
    <t>• Indicate “Not Applicable” in cell B4 if there is no information to include for the Base and in cell B8 if there is no information to include for the Option.
• Fill out all columns on the Materials/Supplies Tab for each item.
• Add additional lines if needed.
• Include supporting documentation for each entry with unit cost over $5,000. Backup may consist of a vendor quote, past purchase order/invoice, information from a website, or a detailed explanation of labor and material costs for custom made items.
• Clearly label Materials/Supplies backup with a Reference Document Number in the format of MAT000 starting with MAT001.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Materials/Supplies worksheet under the Reference Document Number column.
• Ensure that descriptions and vendors listed on the Materials/Supplies worksheet match information provided in the backup.
• Number Reference Document Numbers sequentially so they match the Item number in the Base. For example, Item number 1 should match MAT001. If the same items are used again in the options, there is no need to renumber or add additional copies of the backup, but list the items sequentially for each option by Reference Document Number. As an example, MAT010 could be used for Base item number 10, Option I item number1 and Option II Item number 6.</t>
  </si>
  <si>
    <t>•  Indicate “Not Applicable” in cell B4 if there is no information to include for the Base and in cell B7 if there is no information to include for the Option.
•  If you have any ODC entries, be sure to fill out all columns.                                                                                                                                                                 • Include supporting documentation for each entry with unit cost over $5,000. Backup may consist of a vendor quote, past purchase order/invoice, information from a website, or a detailed explanation of labor and material costs for custom made items.
•  Label ODC backup clearly with a Reference Document Number in the format of ODC000 starting with ODC001. Place the Reference Document Number in the upper right hand side of the backup page. If there are several quotes on a page, make sure each desired item has a separate reference number placed to the left of the item on the backup page. The Reference Document Number must be listed next to the appropriate item on the ODC worksheet under the Reference Document Number column.
•  Ensure that descriptions and vendors listed on the ODC Details worksheet match information provided in the backup.
•  Number Reference Document Numbers sequentially so they match the Item number in the Base. For example, Item number 1 should match ODC001. If the same items are used again in the options, there is no need to renumber or add additional copies of the backup, but list the items sequentially by Reference Document Number. As an example, ODC002 could be used for Base item number 2, Option I item number 1 and Option II Item number 1.</t>
  </si>
  <si>
    <t>If small business or non-traditional defense contractor, Certificate of Current Cost/Pricing Data for each Contract/Subcontractor &gt; $7,500,000</t>
  </si>
  <si>
    <t>1. Proforma data used to develop your proposed indirect rates.  This consists of breakout of cost pool and cost base that demonstrate how the indirect rate(s) was derived. This information can be provided in your cost volume or add another worksheet tab in this spreadsheet to show calculations</t>
  </si>
  <si>
    <t>Cost Proposal by Phase and Technical Area - Phase 2, TA 3</t>
  </si>
  <si>
    <t>Cost Proposal by Phase and Technical Area - Phase 1, TA 3</t>
  </si>
  <si>
    <t>Cost Proposal by Phase and Technical Area - Phase 3, TA 3</t>
  </si>
  <si>
    <t>Phase 1 TA 3</t>
  </si>
  <si>
    <t>Phase 2 TA 3</t>
  </si>
  <si>
    <t>Phase 3 TA 3</t>
  </si>
  <si>
    <t>Program/Project Manager II</t>
  </si>
  <si>
    <t>Version ID</t>
  </si>
  <si>
    <t>Changes from Previous</t>
  </si>
  <si>
    <t>12-2019</t>
  </si>
  <si>
    <t>Original Version used for BTO BAA.</t>
  </si>
  <si>
    <t>01-2020.1</t>
  </si>
  <si>
    <t>In all of the same tabs described above, cell U72 was distributed with "10%" as the default value.  This is changed to be 0%</t>
  </si>
  <si>
    <t>03-2020</t>
  </si>
  <si>
    <t xml:space="preserve">Summed the Hours for Consultants.  </t>
  </si>
  <si>
    <t>04-2000</t>
  </si>
  <si>
    <t>Prime's CAGE</t>
  </si>
  <si>
    <t>Fringe</t>
  </si>
  <si>
    <t>Overhead (Labor)</t>
  </si>
  <si>
    <t>Tab</t>
  </si>
  <si>
    <t>Column Q in Labor Rates table, now refers to correct column (N) instead of (M).  Incorrect column caused Fringe Benefit Rate to be used instead of Labor Overhead Rate in calculations.  This was only incorrect for the second fiscal year (only column Q).</t>
  </si>
  <si>
    <t>Base, all Options, Tasks</t>
  </si>
  <si>
    <t>Summary Cost Table</t>
  </si>
  <si>
    <t>Removed the inclusion of row D (hours) in the Checksum value in the bottom row.</t>
  </si>
  <si>
    <t>General</t>
  </si>
  <si>
    <t>Constants</t>
  </si>
  <si>
    <t xml:space="preserve">Updated the General Instructions Word document.  </t>
  </si>
  <si>
    <t>Yellow highlights added to column B.</t>
  </si>
  <si>
    <t>There were two "Program/Project Manager III" categories.  Changed second one to be "Program/Project Manager II"</t>
  </si>
  <si>
    <t>Top, added CAGE codes and offeror's proposal ID.</t>
  </si>
  <si>
    <t>Added Fringe, Overhead (Labor), G&amp;A (Labor) and F&amp;A (Labor) to the Indirect Rates list.</t>
  </si>
  <si>
    <t>•      Yellow and Clear cells are for data entry.  Gray cells indicate references or formulas that should not be changed unless the formula does not match your organization's business rules.  If you change these formulas, you must ensure the change does not affect the overall flow of the spreadsheet.</t>
  </si>
  <si>
    <t>Cells B18 &amp; B19 instructions expanded.</t>
  </si>
  <si>
    <t>Required
1.
DARPA Labor Group</t>
  </si>
  <si>
    <t>Required
2.
DARPA Labor Category</t>
  </si>
  <si>
    <t>Updated A7, B7 to include the word "Required".</t>
  </si>
  <si>
    <t>Insert additional Labor Category rows above this line.  Also select Base and all Option tabs before inserting new rows.  Copy formulas from adjacent rows.</t>
  </si>
  <si>
    <t>Note 1 - Proposers should set the period of performance for each Phase and each Technical Area for those Phases in cell C1 of the corresponding tabs.</t>
  </si>
  <si>
    <t>Note 2 - A Fiscal Year Begin Date should be one day after the Fiscal Year End Date of the prior fiscal year (or accounting period). Cells will turn red if this condition is not met.</t>
  </si>
  <si>
    <t>Replaced out-year fiscal year dates with formulas that add 12 months to the prior FY date.  Plus conditional formatting on FY Begin Dates.</t>
  </si>
  <si>
    <t>Hours Proposed in Each Fiscal Year:</t>
  </si>
  <si>
    <t>• If the rates have been approved/negotiated by a Government agency, provide a copy of the memorandum/agreement.
• If the rates have not been approved/negotiated, provide sufficient detail to enable a determination of allowability, allocability and reasonableness of the allocation bases and how the rates are calculated. This information can be provided in your cost volume or add another worksheet tab in this spreadsheet to show calculations.
• If composite rates are used, provide the calculations used in deriving the composite rates in your cost volume or add another worksheet tab in this spreadsheet to show calculations.
• If FPRA is not available, provide back-up documentation for labor rates (e.g., current payroll records)</t>
  </si>
  <si>
    <t>Column Totals</t>
  </si>
  <si>
    <t>Row Totals</t>
  </si>
  <si>
    <t>Sum of Row Totals ($)</t>
  </si>
  <si>
    <t>Sum of Column Totals ($)</t>
  </si>
  <si>
    <t>COLUMN TOTALS - ROW TOTALS</t>
  </si>
  <si>
    <t>This should be $0.  If not, research is needed.</t>
  </si>
  <si>
    <t>1.04.00</t>
  </si>
  <si>
    <t>Added checksums and Hour Totals by Proposer's FY</t>
  </si>
  <si>
    <t>Profit (Fixed Price Awards)</t>
  </si>
  <si>
    <t>Fee (Cost Type Awards)</t>
  </si>
  <si>
    <t>Added Profit and Fee categories.  Renamed tab to be Indirect Rates and Profit_Fee</t>
  </si>
  <si>
    <t>Proposer Name:</t>
  </si>
  <si>
    <t>Proposer's Name</t>
  </si>
  <si>
    <t>Proposer's CAGE</t>
  </si>
  <si>
    <t>Top Prime Proposer:</t>
  </si>
  <si>
    <t>Proposer's Proposal ID:</t>
  </si>
  <si>
    <t>Proposer's Proposal ID</t>
  </si>
  <si>
    <t>•      Before entering other data, fill in yellow fields on General tab, Proposer Constants tab, Labor Rates tab, and Indirect Rates tab.  A Business Type on the Proposer Constants tab must be selected before Labor Groups and Labor Categories can be selected on the Labor Rates tab.</t>
  </si>
  <si>
    <t>•      Proposers may add additional specific cost categories (Subcontractors, ODC types, etc.) as needed but must ensure those new cost categories track to the Total Amount tab.  See the General Instructions document below for details.</t>
  </si>
  <si>
    <t>Proposer Accounting Periods</t>
  </si>
  <si>
    <t>Enter the expected date range of each accounting period from the Proposer's perspective.  A period change would represent a change in hourly rates or indirect cost rates.</t>
  </si>
  <si>
    <t>Proposer's Preferred Label:</t>
  </si>
  <si>
    <t>Proposer FY 1</t>
  </si>
  <si>
    <t>Proposer FY 2</t>
  </si>
  <si>
    <t>Proposer FY 3</t>
  </si>
  <si>
    <t>Proposer FY 4</t>
  </si>
  <si>
    <t>Proposer FY 5</t>
  </si>
  <si>
    <t>Proposer FY 6</t>
  </si>
  <si>
    <t>Proposer's Data Affecting Entire Spreadsheet</t>
  </si>
  <si>
    <t>Set This Organization's Business Type on the Proposer Constants worksheet to populate the list of DARPA Labor Categories</t>
  </si>
  <si>
    <t>Each proposed Proposer Labor Category must be associated with a DARPA Labor Category (columns A and B above). Choose the best fit using the descriptions below. Proposer's should then place their own labor category title and name of proposed personnel as they normally would (columns C and D above).</t>
  </si>
  <si>
    <t>Proposer's Labor Category</t>
  </si>
  <si>
    <t>Proposer Fiscal Year Labels:</t>
  </si>
  <si>
    <t>Proposer's Indirect Rate Name</t>
  </si>
  <si>
    <t>Proposer's Labor Category (Note 1)</t>
  </si>
  <si>
    <t>The values under Total Direct Labor "Hours" column indicate the total level of effort for the project for each labor category.  The Proposer must define the split of hours between initial and subsequent rate years based on its FY in the detail worksheets.</t>
  </si>
  <si>
    <t>Proposer</t>
  </si>
  <si>
    <t>The Fiscal Years or time periods (Row 5) are defined on the Proposer Constants tab.  The months during the period of performance that these rates apply (Row 6) are also defined on the Proposer Constants tab.</t>
  </si>
  <si>
    <t>The values under Total Direct Labor "Hours" column indicate the total level of effort for the project for each labor category.  The Proposer must define the split of hours between initial and subsequent rate years based on its time periods defined on the Proposer Constants tab.</t>
  </si>
  <si>
    <t>•  Create a Task sheet for each proposed Task.  Copy this sheet as needed.
•  Remember that task numbers do not repeat; they run sequentially throughout the life of the project. Task numbers cannot be used for different periods of performance or over several periods of performance such as the Base, Option I and Option II. For example, Task 8 can only be used for one period of performance such as Option I.
•  On all Task Tabs, add TASK &lt;appropriate number&gt; to cell A1 ex. "Cost Proposal – Task 1 - &lt;Name of Task&gt;".
•  In upper right last column, replace the “X” in X-Months with the total number of months for this task.
•  Add descriptions in Column B if costs are entered in the following areas: Other Direct Costs/other types, Material Handling, General and Administrative, and Facilities Cost of Money.
•  Remember that the total of all task worksheets should equal the total of the Total Amount worksheet.
•  For the Prime Proposer, all Subcontractor and Consultant costs need to be included in their Task Tabs.</t>
  </si>
  <si>
    <t>Subcontracts/Interorganizational Transfers – A fully disclosed cost proposal as detailed as the prime Proposer’s cost proposal including support documentation will be required to be submitted by all proposed subcontractors and for all interorganizational transfers. Subcontractor MS Excel cost proposal spreadsheets may be submitted directly to the Government by the proposed subcontractor via e-mail to the specific BAA mailbox.</t>
  </si>
  <si>
    <t>If the proposer does not have a Forward Pricing Rate Agreement (FPRA), Forward Pricing Rate Recommendation (FPRR), or provisional billing rates; in order to assist the Government in evaluating the reasonableness of your proposed indirect rates, please provide the following information:</t>
  </si>
  <si>
    <t xml:space="preserve">*Note: Federal Acquisition Regulation provision 52.215-22 is incorporated into this solicitation by reference. The proposer is to exclude excessive pass-through charges from subcontractors. The proposer must identify in its proposal the percentage of effort it intends to perform and the percentage to be performed by each of its proposed subcontractors. If more than 70 percent of the total effort will be performed through subcontractors, the proposer must include the additional information required by the above-cited clause. </t>
  </si>
  <si>
    <t>The prime contractor should perform and provide a cost/price analysis of each subcontractor’s cost proposal. Proposers are required to obtain competition to the maximum extent practicable when selecting subcontractors; if the proposer has obtained competitive quotes, copies should be provided.  If the Proposer has selected other than the low bid for inclusion in their proposal or intends to award the subcontract on a sole-source basis, the proposer should provide rationale for their decision. For sole-sourced subcontracts, the prime contractor must provide a short sole-source justification.</t>
  </si>
  <si>
    <t>This.Is.a.Name = named ranges holding proposer data</t>
  </si>
  <si>
    <t>ALL</t>
  </si>
  <si>
    <t>Changed string 'offeror' to be 'proposer' everywhere</t>
  </si>
  <si>
    <t>Changed tab name from Offeror Constants to Proposer Constants</t>
  </si>
  <si>
    <t>N/A</t>
  </si>
  <si>
    <t>Changed Escalation Rate to be "N/A" when the prior year's labor rate is zero.</t>
  </si>
  <si>
    <t>Proposer Constants</t>
  </si>
  <si>
    <t>SBIR/STTR Phase:</t>
  </si>
  <si>
    <t>(drop-down list)</t>
  </si>
  <si>
    <t>SBIR/STTR Phase Choices</t>
  </si>
  <si>
    <t>Not Applicable</t>
  </si>
  <si>
    <t>Phase I</t>
  </si>
  <si>
    <t>Phase II</t>
  </si>
  <si>
    <t>Phase III</t>
  </si>
  <si>
    <t>Small Business Size Choices</t>
  </si>
  <si>
    <t>1-100</t>
  </si>
  <si>
    <t>101-500</t>
  </si>
  <si>
    <t>501-1000</t>
  </si>
  <si>
    <t>Small Business Size Estimate:</t>
  </si>
  <si>
    <t>1.05.00</t>
  </si>
  <si>
    <t>Added the Small Business Size Estimate selection</t>
  </si>
  <si>
    <t>Indirect Rates and Profit_Fee</t>
  </si>
  <si>
    <t xml:space="preserve">Updated instructions in cell B16 </t>
  </si>
  <si>
    <t>Choose an indirect rate from the drop down box in Column A above. Add additional indirect rate category rows if needed.  If one proposer rate covers two different DARPA Rate Categories, enter the rate twice with the two different DARPA Rate Categories.</t>
  </si>
  <si>
    <t>Added the SBIR/STTR Phase selection</t>
  </si>
  <si>
    <t>1.06.00</t>
  </si>
  <si>
    <t>Removed the (labor) and (non-labor) designations after G&amp;A and F&amp;A indirect rate categories</t>
  </si>
  <si>
    <t>General and Administrative</t>
  </si>
  <si>
    <t>Facilities and Administrative Cost Rate</t>
  </si>
  <si>
    <t>1.06.01</t>
  </si>
  <si>
    <t>Faculty/Professor</t>
  </si>
  <si>
    <t>Adding Faculty/Professor to Research labor group for Academia business type</t>
  </si>
  <si>
    <t>Fringe (Students)</t>
  </si>
  <si>
    <t>1.06.02</t>
  </si>
  <si>
    <t>Added new Fringe (Students) indirect category for academia</t>
  </si>
  <si>
    <t>Instructions</t>
  </si>
  <si>
    <t>Added new worksheet named Instructions</t>
  </si>
  <si>
    <t>Updated to accommodate first/last day of travel calculations</t>
  </si>
  <si>
    <t>Increased precision of percentages to seven decimal places, primarily for Cost of Money</t>
  </si>
  <si>
    <t>DARPA Standard Cost Proposal Spreadsheet (Multiple Technical Areas) June 2021</t>
  </si>
  <si>
    <t>Spreadsheet Instructions</t>
  </si>
  <si>
    <t>•     These instructions describe how to use this DARPA Standard Cost Proposal spreadsheet to prepare an organization's cost proposal.  These instructions do not replace or supersede cost proposal instructions given in the solicitation or announcement.</t>
  </si>
  <si>
    <t>•     This spreadsheet can be used by both prime and sub proposers.  Each proposer completes a spreadsheet specific to their organization.</t>
  </si>
  <si>
    <r>
      <t xml:space="preserve">•     The </t>
    </r>
    <r>
      <rPr>
        <u/>
        <sz val="12"/>
        <rFont val="Calibri"/>
        <family val="2"/>
      </rPr>
      <t>instructions that follow apply to the tabs/worksheets that are colored yellow, dark-gray, purple, and orange</t>
    </r>
    <r>
      <rPr>
        <sz val="12"/>
        <rFont val="Calibri"/>
        <family val="2"/>
      </rPr>
      <t xml:space="preserve"> because these tabs are linked together using references and formulas.  The light-gray tabs, such as Subcontractor, Consultants, Travel, etc., are stand-alone tabs that provide space for cost proposal details as required.  You may modify formulas on the light-gray tabs.  You may add tabs to clarify your proposal.</t>
    </r>
  </si>
  <si>
    <t>•     In addition to the instructions provided below, each tab may have additional guidance and instructions on it.</t>
  </si>
  <si>
    <t>Worksheet/Tab  (Yellow, Dark-Gray, Purple or Orange color tabs)</t>
  </si>
  <si>
    <t>All Tabs</t>
  </si>
  <si>
    <r>
      <t xml:space="preserve">•     </t>
    </r>
    <r>
      <rPr>
        <u/>
        <sz val="12"/>
        <rFont val="Calibri"/>
        <family val="2"/>
      </rPr>
      <t>DO NOT DELETE tabs, rows, or columns that exist in this template</t>
    </r>
    <r>
      <rPr>
        <sz val="12"/>
        <rFont val="Calibri"/>
        <family val="2"/>
      </rPr>
      <t>.  This will damage the structure of the spreadsheet.  If you don't want to see a tab, row, or column, use the Hide function.</t>
    </r>
  </si>
  <si>
    <t>•      Before entering detailed proposal data, fill in the yellow fields on the General, Proposer Constants, Labor Rates, and Indirect Rates tabs.  A Business Type on the Proposer Constants tab must be selected before Labor Groups and Labor Categories can be selected on the Labor Rates tab.</t>
  </si>
  <si>
    <t>•      When you are asked to select from a pick-list, use your best judgement and choose the closest fit.</t>
  </si>
  <si>
    <t>•     If you need to add a new line on any tab, the line must be simultaneously added to multiple tabs.  See the instructions below to add new lines.</t>
  </si>
  <si>
    <t>General Tab</t>
  </si>
  <si>
    <t>•     Complete the yellow cells as appropriate.  CAGE codes and an accurate DARPA solicitation number are helpful.</t>
  </si>
  <si>
    <t>•     The Summary of Proposed Cost and Summary of Documentation will self-complete as you enter cost data into the template.</t>
  </si>
  <si>
    <t>Proposer Constants Tab</t>
  </si>
  <si>
    <t>•     In cell A4, select the organization type that best describes your organization.  This selection drives the list of DARPA Labor Groups and Labor Categories that appear on the Labor Rates tab.  If you change this selection, you need to reselect Labor Categories and Labor Categories on the Labor Rates tab.</t>
  </si>
  <si>
    <t>•     If you select a Business Type of 'Small Business', the Small Business Size Estimate area will activate.  Select the range of the number of employees that best fits your organization at the time of this proposal.</t>
  </si>
  <si>
    <t>•     Proposer Accounting Periods describe the begin/end dates for your organization's accounting periods. Transitions between accounting periods represent when labor rates and other costs change.  Most likely, each part of a proposed effort will include more than one proposer accounting period. Do not leave a gap between fiscal years.</t>
  </si>
  <si>
    <t>•     Change the Proposer's Preferred Label for each fiscal year as you see fit.  This label will appear on the Labor Rates, Indirect Rates, and all Cost Detail tabs.</t>
  </si>
  <si>
    <t>•     This spreadsheet provides six proposer fiscal years, which is typically sufficient for DARPA efforts.  If you need more fiscal years (or accounting periods), use a second spreadsheet -- do not attempt to add fiscal years to this spreadsheet.</t>
  </si>
  <si>
    <t>Labor Rates Tab</t>
  </si>
  <si>
    <t>•     This spreadsheet heavily relies on the Labor Rates tab.  This tab is where you list all labor categories and changing rates to be used in all Cost Detail tabs of the proposal, be it the Base/Option tabs, Task tabs, or Technical Area tabs.</t>
  </si>
  <si>
    <t xml:space="preserve">•     Each of your labor categories represent one line in this table.  Enter your labor category name in column C and more details (if needed) in column D.  These two columns will appear on all of the cost detail tabs.  </t>
  </si>
  <si>
    <t>•     For each of your labor categories, select the DARPA Labor Group and Category that best fits the labor category.  First select a Group, and this will shorten the list of Categories.  See the Labor Rates tab itself for a description of the DARPA Labor Categories.  These descriptions do not have strictly defined boundaries.</t>
  </si>
  <si>
    <t>•     For academic institutions (or other organizations) that may normally apply a percentage of a Full Time Equivalent (FTE) to an annual salary, please show the labor rate calculation in the Hourly Labor Rate cell. This can be done by dividing an annual salary by the FTE labor hours (for example, hourly labor rate = annual salary/2080)</t>
  </si>
  <si>
    <t>•     You only need to enter rate information for the fiscal years when that particular labor category will be used.</t>
  </si>
  <si>
    <t>•     If you need more labor categories than the 24 provided lines, see the instructions below to add more lines to this Labor Rates tab and all of the Cost Detail tabs.</t>
  </si>
  <si>
    <t>Indirect Rates and Profit_Fee Tab</t>
  </si>
  <si>
    <t>•     For each proposer fiscal year, list each indirect rate (or profit/fee rate) your organization uses in this proposal.  Pick the DARPA Rate Category that best matches each indirect rate.  If no Category matches, pick "Other".</t>
  </si>
  <si>
    <t>•     You may connect the Fringe and Overhead rates entered on this tab to the appropriate cells in the Labor Rates tab, but this is not a pre-set relationship.</t>
  </si>
  <si>
    <r>
      <t xml:space="preserve">Cost Detail Tabs </t>
    </r>
    <r>
      <rPr>
        <i/>
        <sz val="12"/>
        <rFont val="Calibri"/>
        <family val="2"/>
        <scheme val="minor"/>
      </rPr>
      <t xml:space="preserve"> (These include Base, Options, TA, TA Summary, and Task tabs)</t>
    </r>
  </si>
  <si>
    <t>•     Place costs and labor hours under the appropriate proposer fiscal year for this particular section of work.</t>
  </si>
  <si>
    <t>•     In the Direct Labor section, do not change the labor categories or names on these Cost Detail tabs.  All changes to labor categories and names must be done centrally on the Labor Rates tab.</t>
  </si>
  <si>
    <t>•     Other than the Direct Labor section, the names or labels that appear in column B of the Base, Option, Task and Total Amount tabs (after row 38) all come from column B of the Base (Phase I) tab.  Enter/change all names/labels on the Base tab, even if that particular row is not used for the Base phase.  All cost detail tabs should have the exact same rows.  For example, if you have a particular consultant that will only be involved in Option II, enter that consultant’s name on the Base tab but only enter that consultant’s costs on the Option II tab.</t>
  </si>
  <si>
    <t>•      Proposers may add additional specific cost categories (Subcontractors, ODC types, etc.) as needed but must ensure those new cost categories track to the Total Amount tab.  Follow the instructions below to add more rows.</t>
  </si>
  <si>
    <t>Adding Rows</t>
  </si>
  <si>
    <t xml:space="preserve">•     This spreadsheet is designed to handle the addition of rows.  It cannot handle the addition or removal of columns.  As you use the spreadsheet, feel free to use the Excel Hide function to hide rows or columns that seem excessive. </t>
  </si>
  <si>
    <t>•     When you add rows to the spreadsheet, it must be done consistently for all related worksheets.  The instructions below describe how to add rows for the Labor Rates and Cost Detail tabs.</t>
  </si>
  <si>
    <t>Add Rows to Labor Rates Tab</t>
  </si>
  <si>
    <t xml:space="preserve">•     Whenever an additional labor category row is needed (in addition to the 24 provided rows), a row must be added to all related worksheets.  The worksheets involved are: Labor Rates, Total Amount, Base, O-I, O-II, O-III, O-IV, O-V, and all Task or Technical Area worksheets.  </t>
  </si>
  <si>
    <r>
      <t>1.</t>
    </r>
    <r>
      <rPr>
        <sz val="7"/>
        <rFont val="Calibri"/>
        <family val="2"/>
        <scheme val="minor"/>
      </rPr>
      <t xml:space="preserve">     </t>
    </r>
    <r>
      <rPr>
        <sz val="12"/>
        <rFont val="Calibri"/>
        <family val="2"/>
        <scheme val="minor"/>
      </rPr>
      <t xml:space="preserve">First, select any one of the involved worksheets. </t>
    </r>
    <r>
      <rPr>
        <sz val="12"/>
        <rFont val="Times New Roman"/>
        <family val="1"/>
      </rPr>
      <t xml:space="preserve"> </t>
    </r>
  </si>
  <si>
    <r>
      <t>2.</t>
    </r>
    <r>
      <rPr>
        <sz val="7"/>
        <rFont val="Calibri"/>
        <family val="2"/>
        <scheme val="minor"/>
      </rPr>
      <t xml:space="preserve">     </t>
    </r>
    <r>
      <rPr>
        <sz val="12"/>
        <rFont val="Calibri"/>
        <family val="2"/>
        <scheme val="minor"/>
      </rPr>
      <t>Holding down the Ctrl key, multi-select all of the other related worksheets tabs.  These tabs will remain selected as you execute steps 3 and 4.</t>
    </r>
  </si>
  <si>
    <r>
      <t>3.</t>
    </r>
    <r>
      <rPr>
        <sz val="7"/>
        <rFont val="Calibri"/>
        <family val="2"/>
        <scheme val="minor"/>
      </rPr>
      <t xml:space="preserve">     </t>
    </r>
    <r>
      <rPr>
        <sz val="12"/>
        <rFont val="Calibri"/>
        <family val="2"/>
        <scheme val="minor"/>
      </rPr>
      <t>Highlight one or more rows in the Direct Labor section of the active worksheet. Right click on a highlighted row number and choose the Insert function.  This will insert one or more rows in all selected worksheets.</t>
    </r>
  </si>
  <si>
    <r>
      <t>4.</t>
    </r>
    <r>
      <rPr>
        <sz val="7"/>
        <rFont val="Calibri"/>
        <family val="2"/>
        <scheme val="minor"/>
      </rPr>
      <t xml:space="preserve">     </t>
    </r>
    <r>
      <rPr>
        <sz val="12"/>
        <rFont val="Calibri"/>
        <family val="2"/>
        <scheme val="minor"/>
      </rPr>
      <t xml:space="preserve">Select the formula-populated row above the newly inserted blank rows. Using your mouse, grab the dark square in the lower </t>
    </r>
    <r>
      <rPr>
        <u/>
        <sz val="12"/>
        <rFont val="Calibri"/>
        <family val="2"/>
        <scheme val="minor"/>
      </rPr>
      <t>left</t>
    </r>
    <r>
      <rPr>
        <sz val="12"/>
        <rFont val="Calibri"/>
        <family val="2"/>
        <scheme val="minor"/>
      </rPr>
      <t xml:space="preserve"> corner of the column A cell.  Drag this down to cover all of the just-created blank rows.  This will copy all relevant formulas and formats down into the new rows in all selected worksheets.</t>
    </r>
  </si>
  <si>
    <r>
      <t>5.</t>
    </r>
    <r>
      <rPr>
        <sz val="7"/>
        <rFont val="Calibri"/>
        <family val="2"/>
        <scheme val="minor"/>
      </rPr>
      <t xml:space="preserve">     </t>
    </r>
    <r>
      <rPr>
        <sz val="12"/>
        <rFont val="Calibri"/>
        <family val="2"/>
        <scheme val="minor"/>
      </rPr>
      <t xml:space="preserve">DE-SELECT the involved worksheets by clicking any other (not currently selected) worksheet tab. </t>
    </r>
    <r>
      <rPr>
        <sz val="12"/>
        <rFont val="Times New Roman"/>
        <family val="1"/>
      </rPr>
      <t xml:space="preserve"> </t>
    </r>
  </si>
  <si>
    <r>
      <t>6.</t>
    </r>
    <r>
      <rPr>
        <sz val="7"/>
        <rFont val="Calibri"/>
        <family val="2"/>
        <scheme val="minor"/>
      </rPr>
      <t xml:space="preserve">     </t>
    </r>
    <r>
      <rPr>
        <sz val="12"/>
        <rFont val="Calibri"/>
        <family val="2"/>
        <scheme val="minor"/>
      </rPr>
      <t>Go to the Labor Rates worksheet and enter data for the newly inserted labor category rows.</t>
    </r>
  </si>
  <si>
    <t>Add Rows to Cost Detail Tabs</t>
  </si>
  <si>
    <t xml:space="preserve">•     Whenever an additional cost category row is needed (in addition to the several provided rows), a row must be added to all related worksheets.  The worksheets involved are: Total Amount, Base, O-I, O-II, O-III, O-IV, O-V, and all Task or Technical Area worksheets.  </t>
  </si>
  <si>
    <r>
      <t>3.</t>
    </r>
    <r>
      <rPr>
        <sz val="7"/>
        <rFont val="Calibri"/>
        <family val="2"/>
        <scheme val="minor"/>
      </rPr>
      <t xml:space="preserve">     </t>
    </r>
    <r>
      <rPr>
        <sz val="12"/>
        <rFont val="Calibri"/>
        <family val="2"/>
        <scheme val="minor"/>
      </rPr>
      <t>Highlight one or more rows in the active worksheet. Right click on a highlighted row number and choose the Insert function.  This will insert one or more rows in all selected worksheets.</t>
    </r>
  </si>
  <si>
    <r>
      <t>6.</t>
    </r>
    <r>
      <rPr>
        <sz val="7"/>
        <rFont val="Calibri"/>
        <family val="2"/>
        <scheme val="minor"/>
      </rPr>
      <t xml:space="preserve">     </t>
    </r>
    <r>
      <rPr>
        <sz val="12"/>
        <rFont val="Calibri"/>
        <family val="2"/>
        <scheme val="minor"/>
      </rPr>
      <t>Go to the BASE tab and enter labels in column B for the newly inserted cost category rows.</t>
    </r>
  </si>
  <si>
    <t>(Notes 1, 2  and 3)</t>
  </si>
  <si>
    <t>TRAVEL DETAIL</t>
  </si>
  <si>
    <t>Base / Option / Task</t>
  </si>
  <si>
    <t>Purpose of Trip</t>
  </si>
  <si>
    <t>Origin Destination</t>
  </si>
  <si>
    <t>Final Destination</t>
  </si>
  <si>
    <t># People</t>
  </si>
  <si>
    <t># Days</t>
  </si>
  <si>
    <t># of Trips</t>
  </si>
  <si>
    <t># days at 100% Hotel per diem</t>
  </si>
  <si>
    <t># days at 100% M&amp;IE per diem</t>
  </si>
  <si>
    <t># days at 75% M&amp;IE per diem</t>
  </si>
  <si>
    <t>Round Trip Airfare/ Trainfare per person</t>
  </si>
  <si>
    <t>Total Airfare/ Trainfare $ per Trip</t>
  </si>
  <si>
    <t>Hotel  Per Diem Rate per person</t>
  </si>
  <si>
    <t>Total Hotel Per Diem $ per trip</t>
  </si>
  <si>
    <t>M&amp;IE  Per Diem Rate per person</t>
  </si>
  <si>
    <t>100% M&amp;IE Per Diem $</t>
  </si>
  <si>
    <t>75% M&amp;IE Per Diem $</t>
  </si>
  <si>
    <t>Total M&amp;IE Per Diem $ per trip</t>
  </si>
  <si>
    <t>Car Rental dollars per day including Taxes &amp; Fees</t>
  </si>
  <si>
    <t># of Cars (1-3 people per car)</t>
  </si>
  <si>
    <t>Total Car rental $ per trip</t>
  </si>
  <si>
    <t>Standard Personal Car Mileage Rate</t>
  </si>
  <si>
    <t>Estimated Number of Round trip Miles per Car</t>
  </si>
  <si>
    <t># of Personal Cars</t>
  </si>
  <si>
    <t>Total Mileage Rate Dollars</t>
  </si>
  <si>
    <t>Conference Fees</t>
  </si>
  <si>
    <t>Other Expenses (tolls, parking, rental gas, wi-fi)</t>
  </si>
  <si>
    <t>TOTAL DIRECT DOLLARS PER TRIP</t>
  </si>
  <si>
    <t>GRAND TOTAL DIRECT DOLLARS FOR ALL TRIPS</t>
  </si>
  <si>
    <t>Base Total Travel</t>
  </si>
  <si>
    <t>Option Total Travel</t>
  </si>
  <si>
    <t>GRAND TOTAL TRAVEL</t>
  </si>
  <si>
    <t>•  When completing the “Origin” and “Final” Destination information, enter the city and state where travel will originate and end. For example, from Seattle WA to Washington DC. Do not list airport codes.
•  Include the trip purpose. It must be referred to in the Technical Proposal. Publications, conference attendance, and presentations are encouraged but must be justified to and approved by the Program Officer.
•  Remember that you cannot stay overnight the same number of days that you travel. There must always be one more day than night. 
•  The first day and the last day of travel are charged at 75% of the M&amp;IE per diem rate. If you travel for just one day (lasting 12 hours or more), the M&amp;IE per diem rate is also charged at 75%. For answers to FAQs about per diem and travel rates, please review: https://www.gsa.gov/travel/plan-book/per-diem-rates/frequently-asked-questions-per-diem.
•  Do not combine any categories.
•  For lodging and M&amp;IE, use federal Per Diem Rates found at https://www.gsa.gov.
•  Submit backup for airfare and rental cars. Price airfare at economy rates; indicate if the airfare is refundable.</t>
  </si>
  <si>
    <t>The purpose of the requested information in the 30 attached worksheets is to assist government personnel in the review and evaluation of cost proposals submitted by proposers.  Proposers are reminded that the responsibility for providing adequate supporting data and attachments lies solely with them. Further, the proposer must also bear the burden of proof in establishing reasonableness of proposed costs; therefore, it is in the proposer’s best interest to submit a fully supportable and well-prepared cost proposal. The basis and rationale for all proposed costs should be provided as part of the proposal so that Government personnel can place reliance on the information as current, complete and accurate. Further, for procurement contracts, FAR 15.403-4 sets forth those circumstances in which proposers are required to submit certified cost or pricing data. This spreadsheet should be used for all cost proposals, regardless of award instrument: grant, cooperative agreement, contract, other transaction, or technology investment agreement.</t>
  </si>
  <si>
    <t>Enter the proposed cost detail for the Base and each Option period (as needed) on the tabs titled "Phase 1 TA 1", "Phase 1 TA 2". "Phase 1 TA 3", "Phase 2 TA 1", etc. The tabs titled, "Total Amount" and "TA Summary" will automatically calculate from the Phase/TA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</si>
</sst>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quot;$&quot;#,##0.00"/>
    <numFmt numFmtId="165" formatCode="0.000%"/>
    <numFmt numFmtId="166" formatCode="&quot;$&quot;#,##0"/>
    <numFmt numFmtId="167" formatCode="0.000"/>
    <numFmt numFmtId="168" formatCode="_([$$-409]* #,##0.00_);_([$$-409]* \(#,##0.00\);_([$$-409]* &quot;-&quot;??_);_(@_)"/>
    <numFmt numFmtId="169" formatCode="mm/dd/yy;@"/>
    <numFmt numFmtId="170" formatCode="_(&quot;$&quot;* #,##0_);_(&quot;$&quot;* \(#,##0\);_(&quot;$&quot;* &quot;-&quot;??_);_(@_)"/>
    <numFmt numFmtId="171" formatCode="m/d/yy;@"/>
    <numFmt numFmtId="172" formatCode="#,##0.0_);\(#,##0.0\)"/>
    <numFmt numFmtId="174" formatCode="0;[Red]0"/>
    <numFmt numFmtId="175" formatCode="0.0000000%"/>
    <numFmt numFmtId="176" formatCode="&quot;$&quot;#,##0.000"/>
    <numFmt numFmtId="177" formatCode="#,##0.0"/>
  </numFmts>
  <fonts count="9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9"/>
      <name val="Arial"/>
      <family val="2"/>
    </font>
    <font>
      <sz val="9"/>
      <name val="Arial"/>
      <family val="2"/>
    </font>
    <font>
      <b/>
      <u/>
      <sz val="9"/>
      <name val="Arial"/>
      <family val="2"/>
    </font>
    <font>
      <i/>
      <sz val="9"/>
      <name val="Arial"/>
      <family val="2"/>
    </font>
    <font>
      <sz val="8"/>
      <color indexed="81"/>
      <name val="Tahoma"/>
      <family val="2"/>
    </font>
    <font>
      <b/>
      <sz val="9"/>
      <color indexed="10"/>
      <name val="Arial"/>
      <family val="2"/>
    </font>
    <font>
      <b/>
      <u/>
      <sz val="9"/>
      <color indexed="10"/>
      <name val="Arial"/>
      <family val="2"/>
    </font>
    <font>
      <u/>
      <sz val="9"/>
      <name val="Arial"/>
      <family val="2"/>
    </font>
    <font>
      <b/>
      <i/>
      <sz val="12"/>
      <name val="Calibri"/>
      <family val="2"/>
    </font>
    <font>
      <sz val="12"/>
      <name val="Calibri"/>
      <family val="2"/>
    </font>
    <font>
      <sz val="10"/>
      <name val="Times New Roman"/>
      <family val="1"/>
    </font>
    <font>
      <b/>
      <sz val="12"/>
      <name val="Calibri"/>
      <family val="2"/>
    </font>
    <font>
      <sz val="10"/>
      <name val="Arial"/>
      <family val="2"/>
    </font>
    <font>
      <sz val="10"/>
      <name val="Calibri"/>
      <family val="2"/>
    </font>
    <font>
      <sz val="14"/>
      <color indexed="8"/>
      <name val="Calibri"/>
      <family val="2"/>
    </font>
    <font>
      <b/>
      <sz val="12"/>
      <color indexed="8"/>
      <name val="Calibri"/>
      <family val="2"/>
    </font>
    <font>
      <sz val="12"/>
      <color indexed="8"/>
      <name val="Calibri"/>
      <family val="2"/>
    </font>
    <font>
      <b/>
      <i/>
      <sz val="12"/>
      <color indexed="8"/>
      <name val="Calibri"/>
      <family val="2"/>
    </font>
    <font>
      <u/>
      <sz val="12"/>
      <color indexed="8"/>
      <name val="Calibri"/>
      <family val="2"/>
    </font>
    <font>
      <b/>
      <u/>
      <sz val="12"/>
      <name val="Calibri"/>
      <family val="2"/>
    </font>
    <font>
      <u/>
      <sz val="12"/>
      <name val="Calibri"/>
      <family val="2"/>
    </font>
    <font>
      <i/>
      <sz val="12"/>
      <name val="Calibri"/>
      <family val="2"/>
    </font>
    <font>
      <b/>
      <sz val="12"/>
      <name val="Calibri"/>
      <family val="2"/>
    </font>
    <font>
      <sz val="12"/>
      <name val="Calibri"/>
      <family val="2"/>
    </font>
    <font>
      <b/>
      <sz val="18"/>
      <name val="Calibri"/>
      <family val="2"/>
    </font>
    <font>
      <sz val="8"/>
      <name val="Verdana"/>
      <family val="2"/>
    </font>
    <font>
      <b/>
      <i/>
      <sz val="10"/>
      <name val="Arial"/>
      <family val="2"/>
    </font>
    <font>
      <b/>
      <sz val="12"/>
      <name val="Calibri"/>
      <family val="2"/>
      <scheme val="minor"/>
    </font>
    <font>
      <b/>
      <i/>
      <u/>
      <sz val="12"/>
      <name val="Calibri"/>
      <family val="2"/>
    </font>
    <font>
      <sz val="12"/>
      <name val="Calibri"/>
      <family val="2"/>
      <scheme val="minor"/>
    </font>
    <font>
      <sz val="10"/>
      <name val="Arial"/>
      <family val="2"/>
    </font>
    <font>
      <sz val="10"/>
      <name val="Calibri"/>
      <family val="2"/>
      <scheme val="minor"/>
    </font>
    <font>
      <sz val="12"/>
      <name val="Times New Roman"/>
      <family val="1"/>
    </font>
    <font>
      <sz val="7"/>
      <name val="Times New Roman"/>
      <family val="1"/>
    </font>
    <font>
      <b/>
      <sz val="12"/>
      <name val="Times New Roman"/>
      <family val="1"/>
    </font>
    <font>
      <i/>
      <u/>
      <sz val="12"/>
      <name val="Times New Roman"/>
      <family val="1"/>
    </font>
    <font>
      <b/>
      <sz val="9"/>
      <color rgb="FFFF0000"/>
      <name val="Arial"/>
      <family val="2"/>
    </font>
    <font>
      <b/>
      <u/>
      <sz val="9"/>
      <color rgb="FFFF0000"/>
      <name val="Arial"/>
      <family val="2"/>
    </font>
    <font>
      <b/>
      <i/>
      <sz val="12"/>
      <color rgb="FFFF0000"/>
      <name val="Calibri"/>
      <family val="2"/>
    </font>
    <font>
      <b/>
      <sz val="12"/>
      <color rgb="FFFF0000"/>
      <name val="Calibri"/>
      <family val="2"/>
    </font>
    <font>
      <b/>
      <sz val="7"/>
      <name val="Calibri"/>
      <family val="2"/>
      <scheme val="minor"/>
    </font>
    <font>
      <b/>
      <sz val="10"/>
      <name val="Calibri"/>
      <family val="2"/>
      <scheme val="minor"/>
    </font>
    <font>
      <b/>
      <i/>
      <sz val="12"/>
      <name val="Calibri"/>
      <family val="2"/>
      <scheme val="minor"/>
    </font>
    <font>
      <b/>
      <sz val="11"/>
      <name val="Arial"/>
      <family val="2"/>
    </font>
    <font>
      <b/>
      <sz val="14"/>
      <name val="Arial"/>
      <family val="2"/>
    </font>
    <font>
      <i/>
      <sz val="10"/>
      <name val="Arial"/>
      <family val="2"/>
    </font>
    <font>
      <i/>
      <sz val="11"/>
      <name val="Arial"/>
      <family val="2"/>
    </font>
    <font>
      <b/>
      <sz val="14"/>
      <name val="Calibri"/>
      <family val="2"/>
    </font>
    <font>
      <b/>
      <i/>
      <sz val="14"/>
      <name val="Calibri"/>
      <family val="2"/>
    </font>
    <font>
      <i/>
      <sz val="8"/>
      <name val="Arial"/>
      <family val="2"/>
    </font>
    <font>
      <sz val="10"/>
      <color rgb="FFFF0000"/>
      <name val="Arial"/>
      <family val="2"/>
    </font>
    <font>
      <b/>
      <u/>
      <sz val="9"/>
      <color theme="0"/>
      <name val="Arial"/>
      <family val="2"/>
    </font>
    <font>
      <b/>
      <sz val="11"/>
      <color theme="1"/>
      <name val="Calibri"/>
      <family val="2"/>
      <scheme val="minor"/>
    </font>
    <font>
      <sz val="11"/>
      <color theme="0"/>
      <name val="Calibri"/>
      <family val="2"/>
      <scheme val="minor"/>
    </font>
    <font>
      <sz val="10"/>
      <name val="Verdana"/>
      <family val="2"/>
    </font>
    <font>
      <b/>
      <sz val="18"/>
      <name val="Calibri"/>
      <family val="2"/>
      <scheme val="minor"/>
    </font>
    <font>
      <sz val="18"/>
      <name val="Calibri"/>
      <family val="2"/>
      <scheme val="minor"/>
    </font>
    <font>
      <b/>
      <sz val="12"/>
      <color theme="9" tint="-0.499984740745262"/>
      <name val="Calibri"/>
      <family val="2"/>
      <scheme val="minor"/>
    </font>
    <font>
      <b/>
      <sz val="12"/>
      <color theme="4" tint="-0.499984740745262"/>
      <name val="Calibri"/>
      <family val="2"/>
      <scheme val="minor"/>
    </font>
    <font>
      <b/>
      <sz val="12"/>
      <color theme="6" tint="-0.499984740745262"/>
      <name val="Calibri"/>
      <family val="2"/>
      <scheme val="minor"/>
    </font>
    <font>
      <b/>
      <sz val="12"/>
      <color theme="0"/>
      <name val="Calibri"/>
      <family val="2"/>
      <scheme val="minor"/>
    </font>
    <font>
      <b/>
      <sz val="14"/>
      <color theme="0"/>
      <name val="Calibri"/>
      <family val="2"/>
      <scheme val="minor"/>
    </font>
    <font>
      <b/>
      <sz val="14"/>
      <color theme="9" tint="-0.499984740745262"/>
      <name val="Calibri"/>
      <family val="2"/>
      <scheme val="minor"/>
    </font>
    <font>
      <b/>
      <sz val="14"/>
      <color theme="4" tint="-0.499984740745262"/>
      <name val="Calibri"/>
      <family val="2"/>
      <scheme val="minor"/>
    </font>
    <font>
      <b/>
      <sz val="14"/>
      <color theme="6" tint="-0.499984740745262"/>
      <name val="Calibri"/>
      <family val="2"/>
      <scheme val="minor"/>
    </font>
    <font>
      <b/>
      <sz val="26"/>
      <color theme="0"/>
      <name val="Calibri"/>
      <family val="2"/>
      <scheme val="minor"/>
    </font>
    <font>
      <b/>
      <sz val="16"/>
      <color theme="0"/>
      <name val="Calibri"/>
      <family val="2"/>
      <scheme val="minor"/>
    </font>
    <font>
      <sz val="18"/>
      <color theme="1"/>
      <name val="Calibri"/>
      <family val="2"/>
      <scheme val="minor"/>
    </font>
    <font>
      <b/>
      <sz val="16"/>
      <color theme="1"/>
      <name val="Calibri"/>
      <family val="2"/>
      <scheme val="minor"/>
    </font>
    <font>
      <b/>
      <sz val="22"/>
      <color theme="9" tint="-0.499984740745262"/>
      <name val="Calibri"/>
      <family val="2"/>
      <scheme val="minor"/>
    </font>
    <font>
      <b/>
      <sz val="18"/>
      <color theme="1"/>
      <name val="Calibri"/>
      <family val="2"/>
      <scheme val="minor"/>
    </font>
    <font>
      <b/>
      <sz val="18"/>
      <color theme="0"/>
      <name val="Calibri"/>
      <family val="2"/>
      <scheme val="minor"/>
    </font>
    <font>
      <b/>
      <sz val="22"/>
      <color theme="4" tint="-0.499984740745262"/>
      <name val="Calibri"/>
      <family val="2"/>
      <scheme val="minor"/>
    </font>
    <font>
      <b/>
      <sz val="22"/>
      <color theme="6" tint="-0.499984740745262"/>
      <name val="Calibri"/>
      <family val="2"/>
      <scheme val="minor"/>
    </font>
    <font>
      <b/>
      <sz val="20"/>
      <color theme="0"/>
      <name val="Calibri"/>
      <family val="2"/>
      <scheme val="minor"/>
    </font>
    <font>
      <sz val="20"/>
      <color theme="0"/>
      <name val="Calibri"/>
      <family val="2"/>
      <scheme val="minor"/>
    </font>
    <font>
      <b/>
      <sz val="9"/>
      <color indexed="81"/>
      <name val="Tahoma"/>
      <family val="2"/>
    </font>
    <font>
      <sz val="11"/>
      <name val="Arial"/>
      <family val="2"/>
    </font>
    <font>
      <b/>
      <sz val="14"/>
      <name val="Calibri"/>
      <family val="2"/>
      <scheme val="minor"/>
    </font>
    <font>
      <i/>
      <sz val="12"/>
      <name val="Calibri"/>
      <family val="2"/>
      <scheme val="minor"/>
    </font>
    <font>
      <sz val="7"/>
      <name val="Calibri"/>
      <family val="2"/>
      <scheme val="minor"/>
    </font>
    <font>
      <u/>
      <sz val="12"/>
      <name val="Calibri"/>
      <family val="2"/>
      <scheme val="minor"/>
    </font>
    <font>
      <b/>
      <sz val="11"/>
      <name val="Calibri"/>
      <family val="2"/>
      <scheme val="minor"/>
    </font>
    <font>
      <sz val="11"/>
      <name val="Calibri"/>
      <family val="2"/>
      <scheme val="minor"/>
    </font>
    <font>
      <sz val="11"/>
      <color rgb="FF0070C0"/>
      <name val="Calibri"/>
      <family val="2"/>
      <scheme val="minor"/>
    </font>
    <font>
      <b/>
      <sz val="9"/>
      <color rgb="FFED0000"/>
      <name val="Arial"/>
      <family val="2"/>
    </font>
    <font>
      <b/>
      <i/>
      <sz val="9"/>
      <color rgb="FFDF0000"/>
      <name val="Arial"/>
      <family val="2"/>
    </font>
    <font>
      <sz val="11"/>
      <color rgb="FF006ABA"/>
      <name val="Calibri"/>
      <family val="2"/>
      <scheme val="minor"/>
    </font>
    <font>
      <b/>
      <sz val="12"/>
      <color theme="2" tint="-0.89999084444715716"/>
      <name val="Calibri"/>
      <family val="2"/>
      <scheme val="minor"/>
    </font>
  </fonts>
  <fills count="3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41"/>
        <bgColor indexed="64"/>
      </patternFill>
    </fill>
    <fill>
      <patternFill patternType="solid">
        <fgColor indexed="9"/>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CC"/>
        <bgColor indexed="64"/>
      </patternFill>
    </fill>
    <fill>
      <patternFill patternType="solid">
        <fgColor rgb="FF92D050"/>
        <bgColor indexed="64"/>
      </patternFill>
    </fill>
    <fill>
      <patternFill patternType="solid">
        <fgColor rgb="FFFFC000"/>
        <bgColor indexed="64"/>
      </patternFill>
    </fill>
    <fill>
      <patternFill patternType="solid">
        <fgColor rgb="FFC6E6A2"/>
        <bgColor indexed="64"/>
      </patternFill>
    </fill>
    <fill>
      <patternFill patternType="solid">
        <fgColor rgb="FFFFE9A3"/>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59999389629810485"/>
        <bgColor indexed="64"/>
      </patternFill>
    </fill>
    <fill>
      <patternFill patternType="solid">
        <fgColor theme="1" tint="0.1499984740745262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0.499984740745262"/>
        <bgColor indexed="64"/>
      </patternFill>
    </fill>
    <fill>
      <patternFill patternType="solid">
        <fgColor theme="7" tint="-0.499984740745262"/>
        <bgColor indexed="64"/>
      </patternFill>
    </fill>
    <fill>
      <patternFill patternType="solid">
        <fgColor theme="1" tint="0.249977111117893"/>
        <bgColor indexed="64"/>
      </patternFill>
    </fill>
    <fill>
      <patternFill patternType="solid">
        <fgColor theme="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97FF"/>
        <bgColor indexed="64"/>
      </patternFill>
    </fill>
    <fill>
      <patternFill patternType="solid">
        <fgColor rgb="FFECECEC"/>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double">
        <color indexed="64"/>
      </left>
      <right style="thick">
        <color indexed="64"/>
      </right>
      <top style="medium">
        <color indexed="64"/>
      </top>
      <bottom style="medium">
        <color indexed="64"/>
      </bottom>
      <diagonal/>
    </border>
    <border>
      <left style="double">
        <color indexed="64"/>
      </left>
      <right style="thick">
        <color indexed="64"/>
      </right>
      <top style="medium">
        <color indexed="64"/>
      </top>
      <bottom style="thin">
        <color indexed="64"/>
      </bottom>
      <diagonal/>
    </border>
    <border>
      <left style="double">
        <color indexed="64"/>
      </left>
      <right style="thick">
        <color indexed="64"/>
      </right>
      <top/>
      <bottom style="thin">
        <color indexed="64"/>
      </bottom>
      <diagonal/>
    </border>
    <border>
      <left style="double">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bottom style="thin">
        <color indexed="64"/>
      </bottom>
      <diagonal/>
    </border>
    <border>
      <left style="double">
        <color indexed="64"/>
      </left>
      <right style="thick">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s>
  <cellStyleXfs count="14">
    <xf numFmtId="0" fontId="0" fillId="0" borderId="0"/>
    <xf numFmtId="44" fontId="3" fillId="0" borderId="0" applyFont="0" applyFill="0" applyBorder="0" applyAlignment="0" applyProtection="0"/>
    <xf numFmtId="0" fontId="16" fillId="0" borderId="0"/>
    <xf numFmtId="0" fontId="16" fillId="0" borderId="0"/>
    <xf numFmtId="167" fontId="18" fillId="0" borderId="0"/>
    <xf numFmtId="0" fontId="60" fillId="0" borderId="0"/>
    <xf numFmtId="167" fontId="3"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xf numFmtId="44" fontId="3" fillId="0" borderId="0" applyFont="0" applyFill="0" applyBorder="0" applyAlignment="0" applyProtection="0"/>
  </cellStyleXfs>
  <cellXfs count="779">
    <xf numFmtId="0" fontId="0" fillId="0" borderId="0" xfId="0"/>
    <xf numFmtId="0" fontId="7" fillId="2" borderId="1" xfId="0" applyFont="1" applyFill="1" applyBorder="1"/>
    <xf numFmtId="0" fontId="7" fillId="0" borderId="1" xfId="0" applyFont="1" applyBorder="1"/>
    <xf numFmtId="0" fontId="8" fillId="0" borderId="1" xfId="0" applyFont="1" applyBorder="1" applyAlignment="1">
      <alignment horizontal="center"/>
    </xf>
    <xf numFmtId="164" fontId="7" fillId="0" borderId="1" xfId="0" applyNumberFormat="1" applyFont="1" applyBorder="1" applyAlignment="1">
      <alignment horizontal="center"/>
    </xf>
    <xf numFmtId="0" fontId="6" fillId="3" borderId="1" xfId="0" applyFont="1" applyFill="1" applyBorder="1" applyAlignment="1">
      <alignment vertical="top" wrapText="1"/>
    </xf>
    <xf numFmtId="0" fontId="6" fillId="3" borderId="1" xfId="0" applyFont="1" applyFill="1" applyBorder="1"/>
    <xf numFmtId="0" fontId="7" fillId="0" borderId="1" xfId="0" applyFont="1" applyBorder="1" applyAlignment="1">
      <alignment vertical="top" wrapText="1"/>
    </xf>
    <xf numFmtId="165" fontId="7" fillId="0" borderId="1" xfId="0" applyNumberFormat="1" applyFont="1" applyBorder="1"/>
    <xf numFmtId="0" fontId="7" fillId="0" borderId="2" xfId="0" applyFont="1" applyBorder="1"/>
    <xf numFmtId="0" fontId="6" fillId="3" borderId="2" xfId="0" applyFont="1" applyFill="1" applyBorder="1"/>
    <xf numFmtId="0" fontId="7" fillId="0" borderId="5" xfId="0" applyFont="1" applyBorder="1"/>
    <xf numFmtId="0" fontId="7" fillId="0" borderId="6" xfId="0" applyFont="1" applyBorder="1"/>
    <xf numFmtId="3" fontId="7" fillId="0" borderId="5" xfId="0" applyNumberFormat="1" applyFont="1" applyBorder="1"/>
    <xf numFmtId="3" fontId="6" fillId="3" borderId="5" xfId="0" applyNumberFormat="1" applyFont="1" applyFill="1" applyBorder="1"/>
    <xf numFmtId="166" fontId="7" fillId="0" borderId="5" xfId="0" applyNumberFormat="1" applyFont="1" applyBorder="1"/>
    <xf numFmtId="0" fontId="6" fillId="3" borderId="5" xfId="0" applyFont="1" applyFill="1" applyBorder="1"/>
    <xf numFmtId="0" fontId="7" fillId="2" borderId="7" xfId="0" applyFont="1" applyFill="1" applyBorder="1"/>
    <xf numFmtId="0" fontId="7" fillId="0" borderId="8" xfId="0" applyFont="1" applyBorder="1"/>
    <xf numFmtId="0" fontId="8" fillId="0" borderId="3" xfId="0" applyFont="1" applyBorder="1" applyAlignment="1">
      <alignment horizontal="center"/>
    </xf>
    <xf numFmtId="0" fontId="7" fillId="0" borderId="4" xfId="0" applyFont="1" applyBorder="1"/>
    <xf numFmtId="0" fontId="7" fillId="5" borderId="1" xfId="0" applyFont="1" applyFill="1" applyBorder="1"/>
    <xf numFmtId="0" fontId="7" fillId="5" borderId="2" xfId="0" applyFont="1" applyFill="1" applyBorder="1"/>
    <xf numFmtId="0" fontId="7" fillId="5" borderId="5" xfId="0" applyFont="1" applyFill="1" applyBorder="1"/>
    <xf numFmtId="0" fontId="7" fillId="0" borderId="9" xfId="0" applyFont="1" applyBorder="1"/>
    <xf numFmtId="0" fontId="7" fillId="0" borderId="11" xfId="0" applyFont="1" applyBorder="1"/>
    <xf numFmtId="0" fontId="6" fillId="0" borderId="5" xfId="0" applyFont="1" applyBorder="1"/>
    <xf numFmtId="0" fontId="6" fillId="5" borderId="5" xfId="0" applyFont="1" applyFill="1" applyBorder="1"/>
    <xf numFmtId="0" fontId="7" fillId="0" borderId="7" xfId="0" applyFont="1" applyBorder="1"/>
    <xf numFmtId="0" fontId="7" fillId="0" borderId="12" xfId="0" applyFont="1" applyBorder="1"/>
    <xf numFmtId="0" fontId="5" fillId="2" borderId="5" xfId="0" applyFont="1" applyFill="1" applyBorder="1"/>
    <xf numFmtId="0" fontId="7" fillId="2" borderId="13" xfId="0" applyFont="1" applyFill="1" applyBorder="1"/>
    <xf numFmtId="0" fontId="7" fillId="2" borderId="14" xfId="0" applyFont="1" applyFill="1" applyBorder="1"/>
    <xf numFmtId="0" fontId="8" fillId="0" borderId="2"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5" fillId="0" borderId="0" xfId="0" applyFont="1"/>
    <xf numFmtId="3" fontId="7" fillId="0" borderId="16" xfId="0" applyNumberFormat="1" applyFont="1" applyBorder="1"/>
    <xf numFmtId="3" fontId="6" fillId="3" borderId="16" xfId="0" applyNumberFormat="1" applyFont="1" applyFill="1" applyBorder="1"/>
    <xf numFmtId="0" fontId="11" fillId="0" borderId="17" xfId="0" applyFont="1" applyBorder="1" applyAlignment="1">
      <alignment horizontal="center"/>
    </xf>
    <xf numFmtId="0" fontId="7" fillId="0" borderId="16" xfId="0" applyFont="1" applyBorder="1"/>
    <xf numFmtId="164" fontId="7" fillId="0" borderId="16" xfId="0" applyNumberFormat="1" applyFont="1" applyBorder="1"/>
    <xf numFmtId="164" fontId="6" fillId="3" borderId="16" xfId="0" applyNumberFormat="1" applyFont="1" applyFill="1" applyBorder="1"/>
    <xf numFmtId="164" fontId="7" fillId="5" borderId="16" xfId="0" applyNumberFormat="1" applyFont="1" applyFill="1" applyBorder="1"/>
    <xf numFmtId="0" fontId="11" fillId="2" borderId="7" xfId="0" applyFont="1" applyFill="1" applyBorder="1" applyAlignment="1">
      <alignment horizontal="center"/>
    </xf>
    <xf numFmtId="0" fontId="6" fillId="0" borderId="18" xfId="0" applyFont="1" applyBorder="1"/>
    <xf numFmtId="164" fontId="7" fillId="0" borderId="19" xfId="0" applyNumberFormat="1" applyFont="1" applyBorder="1"/>
    <xf numFmtId="0" fontId="6" fillId="6" borderId="21" xfId="0" applyFont="1" applyFill="1" applyBorder="1"/>
    <xf numFmtId="165" fontId="7" fillId="0" borderId="7" xfId="0" applyNumberFormat="1" applyFont="1" applyBorder="1"/>
    <xf numFmtId="0" fontId="8" fillId="0" borderId="1" xfId="0" applyFont="1" applyBorder="1" applyAlignment="1">
      <alignment horizontal="left"/>
    </xf>
    <xf numFmtId="0" fontId="7" fillId="0" borderId="27" xfId="0" applyFont="1" applyBorder="1"/>
    <xf numFmtId="0" fontId="7" fillId="2" borderId="19" xfId="0" applyFont="1" applyFill="1" applyBorder="1"/>
    <xf numFmtId="0" fontId="6" fillId="0" borderId="1" xfId="0" applyFont="1" applyBorder="1"/>
    <xf numFmtId="164" fontId="6" fillId="0" borderId="6" xfId="0" applyNumberFormat="1" applyFont="1" applyBorder="1"/>
    <xf numFmtId="164" fontId="6" fillId="0" borderId="2" xfId="0" applyNumberFormat="1" applyFont="1" applyBorder="1"/>
    <xf numFmtId="164" fontId="6" fillId="0" borderId="16" xfId="0" applyNumberFormat="1" applyFont="1" applyBorder="1"/>
    <xf numFmtId="0" fontId="12" fillId="0" borderId="1" xfId="0" applyFont="1" applyBorder="1" applyAlignment="1">
      <alignment horizontal="center"/>
    </xf>
    <xf numFmtId="0" fontId="17" fillId="0" borderId="1" xfId="3" applyFont="1" applyBorder="1" applyAlignment="1">
      <alignment horizontal="center"/>
    </xf>
    <xf numFmtId="0" fontId="15" fillId="0" borderId="1" xfId="3" applyFont="1" applyBorder="1" applyAlignment="1">
      <alignment horizontal="center"/>
    </xf>
    <xf numFmtId="167" fontId="15" fillId="0" borderId="1" xfId="4" applyFont="1" applyBorder="1" applyAlignment="1">
      <alignment horizontal="left" vertical="center"/>
    </xf>
    <xf numFmtId="3" fontId="15" fillId="0" borderId="1" xfId="4" applyNumberFormat="1" applyFont="1" applyBorder="1" applyAlignment="1">
      <alignment horizontal="center" vertical="center"/>
    </xf>
    <xf numFmtId="7" fontId="15" fillId="0" borderId="1" xfId="4" applyNumberFormat="1" applyFont="1" applyBorder="1" applyAlignment="1">
      <alignment horizontal="right" vertical="center"/>
    </xf>
    <xf numFmtId="8" fontId="15" fillId="0" borderId="1" xfId="3" applyNumberFormat="1" applyFont="1" applyBorder="1" applyAlignment="1">
      <alignment horizontal="right"/>
    </xf>
    <xf numFmtId="1" fontId="15" fillId="0" borderId="1" xfId="4" applyNumberFormat="1" applyFont="1" applyBorder="1" applyAlignment="1">
      <alignment horizontal="center" vertical="center"/>
    </xf>
    <xf numFmtId="44" fontId="15" fillId="0" borderId="1" xfId="1" applyFont="1" applyFill="1" applyBorder="1" applyAlignment="1">
      <alignment horizontal="right"/>
    </xf>
    <xf numFmtId="0" fontId="15" fillId="0" borderId="1" xfId="3" applyFont="1" applyBorder="1"/>
    <xf numFmtId="0" fontId="15" fillId="0" borderId="1" xfId="3" applyFont="1" applyBorder="1" applyAlignment="1">
      <alignment horizontal="left"/>
    </xf>
    <xf numFmtId="0" fontId="15" fillId="0" borderId="0" xfId="3" applyFont="1" applyAlignment="1">
      <alignment horizontal="center"/>
    </xf>
    <xf numFmtId="0" fontId="15" fillId="0" borderId="0" xfId="3" applyFont="1"/>
    <xf numFmtId="0" fontId="15" fillId="0" borderId="0" xfId="3" applyFont="1" applyAlignment="1">
      <alignment horizontal="right"/>
    </xf>
    <xf numFmtId="0" fontId="17" fillId="0" borderId="0" xfId="3" applyFont="1" applyAlignment="1">
      <alignment horizontal="right"/>
    </xf>
    <xf numFmtId="0" fontId="15" fillId="0" borderId="0" xfId="0" applyFont="1"/>
    <xf numFmtId="0" fontId="19" fillId="0" borderId="0" xfId="0" applyFont="1"/>
    <xf numFmtId="0" fontId="20" fillId="0" borderId="0" xfId="0" applyFont="1"/>
    <xf numFmtId="0" fontId="0" fillId="0" borderId="0" xfId="0" applyAlignment="1">
      <alignment wrapText="1"/>
    </xf>
    <xf numFmtId="0" fontId="15" fillId="0" borderId="0" xfId="0" applyFont="1" applyAlignment="1">
      <alignment wrapText="1"/>
    </xf>
    <xf numFmtId="0" fontId="15" fillId="0" borderId="28" xfId="0" applyFont="1" applyBorder="1"/>
    <xf numFmtId="0" fontId="0" fillId="0" borderId="28" xfId="0" applyBorder="1"/>
    <xf numFmtId="0" fontId="22" fillId="0" borderId="0" xfId="0" applyFont="1"/>
    <xf numFmtId="0" fontId="16" fillId="0" borderId="0" xfId="0" applyFont="1"/>
    <xf numFmtId="0" fontId="16" fillId="0" borderId="0" xfId="0" applyFont="1" applyAlignment="1">
      <alignment horizontal="left" indent="6"/>
    </xf>
    <xf numFmtId="0" fontId="25" fillId="2" borderId="0" xfId="0" applyFont="1" applyFill="1"/>
    <xf numFmtId="0" fontId="19" fillId="2" borderId="0" xfId="0" applyFont="1" applyFill="1"/>
    <xf numFmtId="0" fontId="17" fillId="0" borderId="0" xfId="0" applyFont="1" applyAlignment="1">
      <alignment horizontal="center"/>
    </xf>
    <xf numFmtId="0" fontId="0" fillId="0" borderId="0" xfId="0" applyAlignment="1">
      <alignment horizontal="center"/>
    </xf>
    <xf numFmtId="0" fontId="15" fillId="0" borderId="2" xfId="3" applyFont="1" applyBorder="1" applyAlignment="1">
      <alignment horizontal="center"/>
    </xf>
    <xf numFmtId="0" fontId="15" fillId="0" borderId="2" xfId="3" applyFont="1" applyBorder="1" applyAlignment="1">
      <alignment horizontal="center" wrapText="1"/>
    </xf>
    <xf numFmtId="0" fontId="22" fillId="0" borderId="1" xfId="0" applyFont="1" applyBorder="1" applyAlignment="1">
      <alignment horizontal="center" vertical="top" wrapText="1"/>
    </xf>
    <xf numFmtId="0" fontId="17" fillId="0" borderId="1" xfId="0" applyFont="1" applyBorder="1" applyAlignment="1">
      <alignment horizontal="center"/>
    </xf>
    <xf numFmtId="0" fontId="17" fillId="0" borderId="2" xfId="0" applyFont="1" applyBorder="1"/>
    <xf numFmtId="0" fontId="28" fillId="0" borderId="0" xfId="0" applyFont="1"/>
    <xf numFmtId="0" fontId="29" fillId="0" borderId="0" xfId="0" applyFont="1" applyAlignment="1">
      <alignment wrapText="1"/>
    </xf>
    <xf numFmtId="0" fontId="29" fillId="0" borderId="0" xfId="0" applyFont="1"/>
    <xf numFmtId="16" fontId="15" fillId="0" borderId="1" xfId="0" applyNumberFormat="1" applyFont="1" applyBorder="1" applyAlignment="1">
      <alignment horizontal="center"/>
    </xf>
    <xf numFmtId="0" fontId="22" fillId="0" borderId="0" xfId="0" applyFont="1" applyAlignment="1">
      <alignment vertical="top" wrapText="1"/>
    </xf>
    <xf numFmtId="8" fontId="17" fillId="7" borderId="14" xfId="3" applyNumberFormat="1" applyFont="1" applyFill="1" applyBorder="1" applyAlignment="1">
      <alignment horizontal="right"/>
    </xf>
    <xf numFmtId="0" fontId="15" fillId="2" borderId="0" xfId="0" applyFont="1" applyFill="1"/>
    <xf numFmtId="0" fontId="21" fillId="0" borderId="0" xfId="0" applyFont="1" applyAlignment="1">
      <alignment horizontal="left" vertical="top" wrapText="1" indent="4"/>
    </xf>
    <xf numFmtId="8" fontId="21" fillId="7" borderId="0" xfId="0" applyNumberFormat="1" applyFont="1" applyFill="1" applyAlignment="1">
      <alignment vertical="top" wrapText="1"/>
    </xf>
    <xf numFmtId="0" fontId="21" fillId="0" borderId="1" xfId="0" applyFont="1" applyBorder="1" applyAlignment="1">
      <alignment vertical="top" wrapText="1"/>
    </xf>
    <xf numFmtId="0" fontId="22" fillId="0" borderId="1" xfId="0" applyFont="1" applyBorder="1" applyAlignment="1">
      <alignment vertical="top" wrapText="1"/>
    </xf>
    <xf numFmtId="6" fontId="22" fillId="0" borderId="1" xfId="0" applyNumberFormat="1" applyFont="1" applyBorder="1" applyAlignment="1">
      <alignment vertical="top" wrapText="1"/>
    </xf>
    <xf numFmtId="166" fontId="22" fillId="0" borderId="1" xfId="0" applyNumberFormat="1" applyFont="1" applyBorder="1" applyAlignment="1">
      <alignment vertical="top" wrapText="1"/>
    </xf>
    <xf numFmtId="8" fontId="22" fillId="0" borderId="1" xfId="0" applyNumberFormat="1" applyFont="1" applyBorder="1" applyAlignment="1">
      <alignment vertical="top" wrapText="1"/>
    </xf>
    <xf numFmtId="0" fontId="21" fillId="0" borderId="1" xfId="0" applyFont="1" applyBorder="1" applyAlignment="1">
      <alignment horizontal="center" vertical="top" wrapText="1"/>
    </xf>
    <xf numFmtId="0" fontId="22" fillId="0" borderId="1" xfId="0" applyFont="1" applyBorder="1" applyAlignment="1">
      <alignment horizontal="left" vertical="top" wrapText="1" indent="1"/>
    </xf>
    <xf numFmtId="0" fontId="21" fillId="0" borderId="0" xfId="0" applyFont="1" applyAlignment="1">
      <alignment horizontal="right" vertical="top" wrapText="1"/>
    </xf>
    <xf numFmtId="0" fontId="21" fillId="0" borderId="1" xfId="0" applyFont="1" applyBorder="1" applyAlignment="1">
      <alignment horizontal="center" vertical="center" wrapText="1"/>
    </xf>
    <xf numFmtId="0" fontId="14" fillId="2" borderId="0" xfId="0" applyFont="1" applyFill="1" applyAlignment="1">
      <alignment horizontal="left"/>
    </xf>
    <xf numFmtId="0" fontId="15" fillId="2" borderId="0" xfId="2" applyFont="1" applyFill="1"/>
    <xf numFmtId="0" fontId="17" fillId="0" borderId="1" xfId="3" applyFont="1" applyBorder="1" applyAlignment="1">
      <alignment horizontal="center" vertical="center"/>
    </xf>
    <xf numFmtId="0" fontId="17" fillId="0" borderId="1" xfId="3" applyFont="1" applyBorder="1" applyAlignment="1">
      <alignment horizontal="center" vertical="center" wrapText="1"/>
    </xf>
    <xf numFmtId="0" fontId="17" fillId="0" borderId="2" xfId="3" applyFont="1" applyBorder="1" applyAlignment="1">
      <alignment horizontal="center" vertical="center" wrapText="1"/>
    </xf>
    <xf numFmtId="166" fontId="22" fillId="0" borderId="1" xfId="0" applyNumberFormat="1" applyFont="1" applyBorder="1" applyAlignment="1">
      <alignment horizontal="right" vertical="top" wrapText="1"/>
    </xf>
    <xf numFmtId="0" fontId="21" fillId="0" borderId="40" xfId="0" applyFont="1" applyBorder="1" applyAlignment="1">
      <alignment horizontal="left" vertical="top" wrapText="1"/>
    </xf>
    <xf numFmtId="0" fontId="22" fillId="0" borderId="40" xfId="0" applyFont="1" applyBorder="1" applyAlignment="1">
      <alignment horizontal="center" vertical="top" wrapText="1"/>
    </xf>
    <xf numFmtId="166" fontId="22" fillId="0" borderId="40" xfId="0" applyNumberFormat="1" applyFont="1" applyBorder="1" applyAlignment="1">
      <alignment horizontal="right" vertical="top" wrapText="1"/>
    </xf>
    <xf numFmtId="166" fontId="22" fillId="0" borderId="40" xfId="0" applyNumberFormat="1" applyFont="1" applyBorder="1" applyAlignment="1">
      <alignment vertical="top" wrapText="1"/>
    </xf>
    <xf numFmtId="0" fontId="22" fillId="0" borderId="40" xfId="0" applyFont="1" applyBorder="1" applyAlignment="1">
      <alignment horizontal="left" vertical="top" wrapText="1"/>
    </xf>
    <xf numFmtId="0" fontId="21" fillId="0" borderId="40" xfId="0" applyFont="1" applyBorder="1" applyAlignment="1">
      <alignment horizontal="center" vertical="center" wrapText="1"/>
    </xf>
    <xf numFmtId="0" fontId="17" fillId="0" borderId="0" xfId="0" applyFont="1" applyAlignment="1">
      <alignment horizontal="right"/>
    </xf>
    <xf numFmtId="0" fontId="18" fillId="0" borderId="0" xfId="0" applyFont="1"/>
    <xf numFmtId="0" fontId="29" fillId="0" borderId="0" xfId="0" applyFont="1" applyAlignment="1">
      <alignment vertical="top" wrapText="1"/>
    </xf>
    <xf numFmtId="6" fontId="29" fillId="0" borderId="0" xfId="0" applyNumberFormat="1" applyFont="1" applyAlignment="1">
      <alignment horizontal="right" wrapText="1"/>
    </xf>
    <xf numFmtId="0" fontId="29" fillId="4" borderId="0" xfId="0" applyFont="1" applyFill="1"/>
    <xf numFmtId="0" fontId="33" fillId="0" borderId="1" xfId="0" applyFont="1" applyBorder="1" applyAlignment="1">
      <alignment horizontal="center"/>
    </xf>
    <xf numFmtId="0" fontId="14" fillId="9" borderId="0" xfId="0" applyFont="1" applyFill="1"/>
    <xf numFmtId="0" fontId="27" fillId="9" borderId="0" xfId="0" applyFont="1" applyFill="1"/>
    <xf numFmtId="0" fontId="15" fillId="9" borderId="0" xfId="0" applyFont="1" applyFill="1"/>
    <xf numFmtId="0" fontId="0" fillId="9" borderId="0" xfId="0" applyFill="1"/>
    <xf numFmtId="0" fontId="0" fillId="10" borderId="0" xfId="0" applyFill="1"/>
    <xf numFmtId="0" fontId="29" fillId="11" borderId="34" xfId="0" applyFont="1" applyFill="1" applyBorder="1"/>
    <xf numFmtId="0" fontId="29" fillId="11" borderId="0" xfId="0" applyFont="1" applyFill="1"/>
    <xf numFmtId="0" fontId="29" fillId="11" borderId="37" xfId="0" applyFont="1" applyFill="1" applyBorder="1"/>
    <xf numFmtId="0" fontId="29" fillId="12" borderId="34" xfId="0" applyFont="1" applyFill="1" applyBorder="1"/>
    <xf numFmtId="0" fontId="29" fillId="12" borderId="36" xfId="0" applyFont="1" applyFill="1" applyBorder="1"/>
    <xf numFmtId="0" fontId="29" fillId="12" borderId="0" xfId="0" applyFont="1" applyFill="1"/>
    <xf numFmtId="0" fontId="29" fillId="12" borderId="37" xfId="0" applyFont="1" applyFill="1" applyBorder="1"/>
    <xf numFmtId="0" fontId="29" fillId="12" borderId="0" xfId="0" applyFont="1" applyFill="1" applyAlignment="1">
      <alignment horizontal="center" wrapText="1"/>
    </xf>
    <xf numFmtId="0" fontId="29" fillId="12" borderId="41" xfId="0" applyFont="1" applyFill="1" applyBorder="1"/>
    <xf numFmtId="0" fontId="29" fillId="12" borderId="45" xfId="0" applyFont="1" applyFill="1" applyBorder="1"/>
    <xf numFmtId="0" fontId="15" fillId="11" borderId="36" xfId="0" applyFont="1" applyFill="1" applyBorder="1"/>
    <xf numFmtId="0" fontId="32" fillId="12" borderId="33" xfId="0" applyFont="1" applyFill="1" applyBorder="1" applyAlignment="1">
      <alignment horizontal="center"/>
    </xf>
    <xf numFmtId="0" fontId="32" fillId="11" borderId="33" xfId="0" applyFont="1" applyFill="1" applyBorder="1" applyAlignment="1">
      <alignment horizontal="center"/>
    </xf>
    <xf numFmtId="0" fontId="34" fillId="12" borderId="32" xfId="0" applyFont="1" applyFill="1" applyBorder="1" applyAlignment="1">
      <alignment horizontal="left"/>
    </xf>
    <xf numFmtId="0" fontId="34" fillId="11" borderId="32" xfId="0" applyFont="1" applyFill="1" applyBorder="1" applyAlignment="1">
      <alignment horizontal="left"/>
    </xf>
    <xf numFmtId="0" fontId="36" fillId="0" borderId="0" xfId="0" applyFont="1"/>
    <xf numFmtId="0" fontId="15" fillId="12" borderId="38" xfId="0" applyFont="1" applyFill="1" applyBorder="1"/>
    <xf numFmtId="0" fontId="29" fillId="0" borderId="0" xfId="0" applyFont="1" applyAlignment="1">
      <alignment vertical="top"/>
    </xf>
    <xf numFmtId="0" fontId="3" fillId="0" borderId="0" xfId="0" applyFont="1"/>
    <xf numFmtId="0" fontId="30" fillId="0" borderId="0" xfId="0" applyFont="1"/>
    <xf numFmtId="6" fontId="21" fillId="0" borderId="40" xfId="0" applyNumberFormat="1" applyFont="1" applyBorder="1" applyAlignment="1">
      <alignment vertical="top" wrapText="1"/>
    </xf>
    <xf numFmtId="0" fontId="14" fillId="10" borderId="0" xfId="0" applyFont="1" applyFill="1"/>
    <xf numFmtId="0" fontId="9" fillId="0" borderId="1" xfId="0" applyFont="1" applyBorder="1" applyAlignment="1">
      <alignment horizontal="left"/>
    </xf>
    <xf numFmtId="0" fontId="13" fillId="0" borderId="1" xfId="0" applyFont="1" applyBorder="1" applyAlignment="1">
      <alignment horizontal="center"/>
    </xf>
    <xf numFmtId="0" fontId="9" fillId="0" borderId="2" xfId="0" applyFont="1" applyBorder="1"/>
    <xf numFmtId="0" fontId="7" fillId="13" borderId="1" xfId="0" applyFont="1" applyFill="1" applyBorder="1"/>
    <xf numFmtId="0" fontId="7" fillId="13" borderId="2" xfId="0" applyFont="1" applyFill="1" applyBorder="1"/>
    <xf numFmtId="0" fontId="7" fillId="14" borderId="0" xfId="0" applyFont="1" applyFill="1"/>
    <xf numFmtId="0" fontId="7" fillId="14" borderId="0" xfId="2" applyFont="1" applyFill="1"/>
    <xf numFmtId="0" fontId="7" fillId="14" borderId="0" xfId="0" applyFont="1" applyFill="1" applyAlignment="1">
      <alignment horizontal="center"/>
    </xf>
    <xf numFmtId="164" fontId="22" fillId="0" borderId="1" xfId="0" applyNumberFormat="1" applyFont="1" applyBorder="1" applyAlignment="1">
      <alignment vertical="top" wrapText="1"/>
    </xf>
    <xf numFmtId="8" fontId="21" fillId="0" borderId="40" xfId="0" applyNumberFormat="1" applyFont="1" applyBorder="1" applyAlignment="1">
      <alignment vertical="top" wrapText="1"/>
    </xf>
    <xf numFmtId="8" fontId="17" fillId="0" borderId="1" xfId="3" applyNumberFormat="1" applyFont="1" applyBorder="1" applyAlignment="1">
      <alignment horizontal="right"/>
    </xf>
    <xf numFmtId="6" fontId="21" fillId="0" borderId="1" xfId="0" applyNumberFormat="1" applyFont="1" applyBorder="1" applyAlignment="1">
      <alignment vertical="top" wrapText="1"/>
    </xf>
    <xf numFmtId="0" fontId="5" fillId="0" borderId="0" xfId="0" applyFont="1" applyAlignment="1">
      <alignment wrapText="1"/>
    </xf>
    <xf numFmtId="0" fontId="37" fillId="0" borderId="0" xfId="0" applyFont="1"/>
    <xf numFmtId="0" fontId="5" fillId="0" borderId="0" xfId="0" applyFont="1" applyAlignment="1">
      <alignment vertical="top"/>
    </xf>
    <xf numFmtId="0" fontId="38" fillId="0" borderId="0" xfId="0" applyFont="1" applyAlignment="1">
      <alignment vertical="center"/>
    </xf>
    <xf numFmtId="0" fontId="38" fillId="0" borderId="0" xfId="0" applyFont="1" applyAlignment="1">
      <alignment horizontal="justify" vertical="center"/>
    </xf>
    <xf numFmtId="0" fontId="38" fillId="0" borderId="0" xfId="0" applyFont="1"/>
    <xf numFmtId="0" fontId="16" fillId="0" borderId="0" xfId="0" applyFont="1" applyAlignment="1">
      <alignment horizontal="justify" vertical="center"/>
    </xf>
    <xf numFmtId="0" fontId="41" fillId="0" borderId="0" xfId="0" applyFont="1" applyAlignment="1">
      <alignment horizontal="left" vertical="center" indent="1"/>
    </xf>
    <xf numFmtId="0" fontId="40" fillId="0" borderId="0" xfId="0" applyFont="1" applyAlignment="1">
      <alignment horizontal="justify" vertical="center"/>
    </xf>
    <xf numFmtId="0" fontId="5" fillId="0" borderId="0" xfId="0" applyFont="1" applyAlignment="1">
      <alignment horizontal="left" vertical="top"/>
    </xf>
    <xf numFmtId="0" fontId="0" fillId="0" borderId="0" xfId="0" applyAlignment="1">
      <alignment horizontal="left" vertical="top"/>
    </xf>
    <xf numFmtId="0" fontId="42" fillId="0" borderId="14" xfId="0" applyFont="1" applyBorder="1"/>
    <xf numFmtId="0" fontId="21" fillId="0" borderId="1" xfId="0" applyFont="1" applyBorder="1" applyAlignment="1">
      <alignment horizontal="left" vertical="top" wrapText="1"/>
    </xf>
    <xf numFmtId="0" fontId="23" fillId="2" borderId="0" xfId="0" applyFont="1" applyFill="1"/>
    <xf numFmtId="0" fontId="3" fillId="10" borderId="0" xfId="0" applyFont="1" applyFill="1" applyAlignment="1">
      <alignment horizontal="center"/>
    </xf>
    <xf numFmtId="0" fontId="17" fillId="0" borderId="31" xfId="0" applyFont="1" applyBorder="1" applyAlignment="1">
      <alignment horizontal="center"/>
    </xf>
    <xf numFmtId="0" fontId="3" fillId="0" borderId="0" xfId="0" applyFont="1" applyAlignment="1">
      <alignment horizontal="left" vertical="top" wrapText="1"/>
    </xf>
    <xf numFmtId="0" fontId="38" fillId="0" borderId="0" xfId="0" applyFont="1" applyAlignment="1">
      <alignment horizontal="left" vertical="top"/>
    </xf>
    <xf numFmtId="0" fontId="3" fillId="10" borderId="0" xfId="0" applyFont="1" applyFill="1"/>
    <xf numFmtId="0" fontId="17" fillId="10" borderId="0" xfId="0" applyFont="1" applyFill="1"/>
    <xf numFmtId="0" fontId="14" fillId="0" borderId="0" xfId="0" applyFont="1"/>
    <xf numFmtId="169" fontId="0" fillId="10" borderId="0" xfId="0" applyNumberFormat="1" applyFill="1"/>
    <xf numFmtId="0" fontId="5" fillId="0" borderId="41" xfId="0" applyFont="1" applyBorder="1" applyAlignment="1">
      <alignment horizontal="center" wrapText="1"/>
    </xf>
    <xf numFmtId="0" fontId="0" fillId="0" borderId="41" xfId="0" applyBorder="1"/>
    <xf numFmtId="0" fontId="5" fillId="18" borderId="1" xfId="0" applyFont="1" applyFill="1" applyBorder="1" applyAlignment="1">
      <alignment horizontal="center" wrapText="1"/>
    </xf>
    <xf numFmtId="0" fontId="5" fillId="17" borderId="1" xfId="0" applyFont="1" applyFill="1" applyBorder="1" applyAlignment="1">
      <alignment horizontal="center" wrapText="1"/>
    </xf>
    <xf numFmtId="168" fontId="0" fillId="18" borderId="1" xfId="0" applyNumberFormat="1" applyFill="1" applyBorder="1"/>
    <xf numFmtId="168" fontId="0" fillId="17" borderId="1" xfId="0" applyNumberFormat="1" applyFill="1" applyBorder="1"/>
    <xf numFmtId="168" fontId="0" fillId="18" borderId="7" xfId="0" applyNumberFormat="1" applyFill="1" applyBorder="1"/>
    <xf numFmtId="168" fontId="0" fillId="17" borderId="7" xfId="0" applyNumberFormat="1" applyFill="1" applyBorder="1"/>
    <xf numFmtId="0" fontId="5" fillId="0" borderId="46" xfId="0" applyFont="1" applyBorder="1" applyAlignment="1">
      <alignment horizontal="center" wrapText="1"/>
    </xf>
    <xf numFmtId="0" fontId="5" fillId="19" borderId="30" xfId="0" applyFont="1" applyFill="1" applyBorder="1"/>
    <xf numFmtId="0" fontId="0" fillId="19" borderId="30" xfId="0" applyFill="1" applyBorder="1"/>
    <xf numFmtId="0" fontId="51" fillId="0" borderId="29" xfId="0" applyFont="1" applyBorder="1" applyAlignment="1">
      <alignment horizontal="center"/>
    </xf>
    <xf numFmtId="0" fontId="52" fillId="16" borderId="10" xfId="0" applyFont="1" applyFill="1" applyBorder="1" applyAlignment="1">
      <alignment horizontal="center"/>
    </xf>
    <xf numFmtId="0" fontId="52" fillId="15" borderId="10" xfId="0" applyFont="1" applyFill="1" applyBorder="1" applyAlignment="1">
      <alignment horizontal="center"/>
    </xf>
    <xf numFmtId="0" fontId="51" fillId="15" borderId="10" xfId="0" applyFont="1" applyFill="1" applyBorder="1" applyAlignment="1">
      <alignment horizontal="center"/>
    </xf>
    <xf numFmtId="0" fontId="51" fillId="16" borderId="10" xfId="0" applyFont="1" applyFill="1" applyBorder="1" applyAlignment="1">
      <alignment horizontal="center"/>
    </xf>
    <xf numFmtId="0" fontId="51" fillId="0" borderId="1" xfId="0" applyFont="1" applyBorder="1" applyAlignment="1">
      <alignment horizontal="center" wrapText="1"/>
    </xf>
    <xf numFmtId="10" fontId="0" fillId="18" borderId="1" xfId="0" applyNumberFormat="1" applyFill="1" applyBorder="1"/>
    <xf numFmtId="10" fontId="0" fillId="18" borderId="7" xfId="0" applyNumberFormat="1" applyFill="1" applyBorder="1"/>
    <xf numFmtId="10" fontId="0" fillId="17" borderId="1" xfId="0" applyNumberFormat="1" applyFill="1" applyBorder="1"/>
    <xf numFmtId="10" fontId="0" fillId="17" borderId="7" xfId="0" applyNumberFormat="1" applyFill="1" applyBorder="1"/>
    <xf numFmtId="0" fontId="5" fillId="15" borderId="0" xfId="0" applyFont="1" applyFill="1"/>
    <xf numFmtId="0" fontId="0" fillId="15" borderId="0" xfId="0" applyFill="1"/>
    <xf numFmtId="44" fontId="0" fillId="19" borderId="1" xfId="0" applyNumberFormat="1" applyFill="1" applyBorder="1"/>
    <xf numFmtId="0" fontId="0" fillId="0" borderId="2" xfId="0" applyBorder="1"/>
    <xf numFmtId="0" fontId="0" fillId="0" borderId="31" xfId="0" applyBorder="1"/>
    <xf numFmtId="0" fontId="5" fillId="20" borderId="0" xfId="0" applyFont="1" applyFill="1"/>
    <xf numFmtId="0" fontId="0" fillId="20" borderId="0" xfId="0" applyFill="1"/>
    <xf numFmtId="0" fontId="15" fillId="10" borderId="2" xfId="0" applyFont="1" applyFill="1" applyBorder="1"/>
    <xf numFmtId="0" fontId="15" fillId="21" borderId="0" xfId="0" applyFont="1" applyFill="1"/>
    <xf numFmtId="0" fontId="29" fillId="21" borderId="0" xfId="0" applyFont="1" applyFill="1"/>
    <xf numFmtId="0" fontId="17" fillId="21" borderId="0" xfId="0" applyFont="1" applyFill="1"/>
    <xf numFmtId="0" fontId="53" fillId="0" borderId="0" xfId="0" applyFont="1"/>
    <xf numFmtId="0" fontId="7" fillId="21" borderId="0" xfId="0" applyFont="1" applyFill="1"/>
    <xf numFmtId="0" fontId="5" fillId="0" borderId="0" xfId="0" applyFont="1" applyAlignment="1">
      <alignment vertical="center"/>
    </xf>
    <xf numFmtId="0" fontId="5" fillId="16" borderId="0" xfId="0" applyFont="1" applyFill="1"/>
    <xf numFmtId="0" fontId="52" fillId="0" borderId="0" xfId="0" applyFont="1"/>
    <xf numFmtId="0" fontId="5" fillId="18" borderId="8" xfId="0" applyFont="1" applyFill="1" applyBorder="1"/>
    <xf numFmtId="0" fontId="7" fillId="18" borderId="3" xfId="0" applyFont="1" applyFill="1" applyBorder="1"/>
    <xf numFmtId="0" fontId="7" fillId="18" borderId="4" xfId="0" applyFont="1" applyFill="1" applyBorder="1"/>
    <xf numFmtId="0" fontId="0" fillId="18" borderId="0" xfId="0" applyFill="1"/>
    <xf numFmtId="0" fontId="5" fillId="18" borderId="9" xfId="0" applyFont="1" applyFill="1" applyBorder="1"/>
    <xf numFmtId="0" fontId="7" fillId="18" borderId="10" xfId="0" applyFont="1" applyFill="1" applyBorder="1"/>
    <xf numFmtId="0" fontId="7" fillId="18" borderId="1" xfId="0" applyFont="1" applyFill="1" applyBorder="1"/>
    <xf numFmtId="0" fontId="7" fillId="18" borderId="6" xfId="0" applyFont="1" applyFill="1" applyBorder="1"/>
    <xf numFmtId="0" fontId="54" fillId="9" borderId="0" xfId="0" applyFont="1" applyFill="1"/>
    <xf numFmtId="49" fontId="0" fillId="0" borderId="0" xfId="0" applyNumberFormat="1" applyAlignment="1">
      <alignment wrapText="1"/>
    </xf>
    <xf numFmtId="0" fontId="27" fillId="0" borderId="0" xfId="0" applyFont="1"/>
    <xf numFmtId="0" fontId="0" fillId="0" borderId="1" xfId="0" applyBorder="1"/>
    <xf numFmtId="164" fontId="55" fillId="0" borderId="1" xfId="0" applyNumberFormat="1" applyFont="1" applyBorder="1" applyAlignment="1">
      <alignment horizontal="center"/>
    </xf>
    <xf numFmtId="0" fontId="18" fillId="0" borderId="0" xfId="0" applyFont="1" applyAlignment="1">
      <alignment horizontal="left" wrapText="1"/>
    </xf>
    <xf numFmtId="42" fontId="0" fillId="0" borderId="0" xfId="0" applyNumberFormat="1"/>
    <xf numFmtId="0" fontId="51" fillId="0" borderId="0" xfId="0" applyFont="1"/>
    <xf numFmtId="0" fontId="5" fillId="0" borderId="1" xfId="0" applyFont="1" applyBorder="1" applyAlignment="1">
      <alignment vertical="center"/>
    </xf>
    <xf numFmtId="0" fontId="0" fillId="0" borderId="1" xfId="0" applyBorder="1" applyAlignment="1">
      <alignment horizontal="center"/>
    </xf>
    <xf numFmtId="0" fontId="5" fillId="19" borderId="1" xfId="0" applyFont="1" applyFill="1" applyBorder="1" applyAlignment="1">
      <alignment horizontal="center" vertical="top"/>
    </xf>
    <xf numFmtId="0" fontId="5" fillId="0" borderId="1" xfId="0" applyFont="1" applyBorder="1"/>
    <xf numFmtId="0" fontId="50" fillId="17" borderId="0" xfId="0" applyFont="1" applyFill="1"/>
    <xf numFmtId="0" fontId="0" fillId="17" borderId="0" xfId="0" applyFill="1"/>
    <xf numFmtId="49" fontId="0" fillId="0" borderId="0" xfId="0" applyNumberFormat="1"/>
    <xf numFmtId="0" fontId="56" fillId="0" borderId="0" xfId="0" applyFont="1"/>
    <xf numFmtId="49" fontId="3" fillId="0" borderId="0" xfId="0" applyNumberFormat="1" applyFont="1"/>
    <xf numFmtId="0" fontId="7" fillId="0" borderId="1" xfId="0" quotePrefix="1" applyFont="1" applyBorder="1" applyAlignment="1">
      <alignment vertical="top"/>
    </xf>
    <xf numFmtId="0" fontId="6" fillId="3" borderId="1" xfId="0" applyFont="1" applyFill="1" applyBorder="1" applyAlignment="1">
      <alignment vertical="top"/>
    </xf>
    <xf numFmtId="164" fontId="7" fillId="19" borderId="1" xfId="0" applyNumberFormat="1" applyFont="1" applyFill="1" applyBorder="1" applyAlignment="1">
      <alignment horizontal="center"/>
    </xf>
    <xf numFmtId="0" fontId="5" fillId="13" borderId="30" xfId="0" applyFont="1" applyFill="1" applyBorder="1"/>
    <xf numFmtId="0" fontId="0" fillId="13" borderId="30" xfId="0" applyFill="1" applyBorder="1"/>
    <xf numFmtId="49" fontId="0" fillId="13" borderId="30" xfId="0" applyNumberFormat="1" applyFill="1" applyBorder="1"/>
    <xf numFmtId="165" fontId="7" fillId="0" borderId="2" xfId="0" applyNumberFormat="1" applyFont="1" applyBorder="1"/>
    <xf numFmtId="0" fontId="6" fillId="0" borderId="2" xfId="0" applyFont="1" applyBorder="1"/>
    <xf numFmtId="49" fontId="7" fillId="0" borderId="5" xfId="0" applyNumberFormat="1" applyFont="1" applyBorder="1" applyAlignment="1">
      <alignment horizontal="center" wrapText="1"/>
    </xf>
    <xf numFmtId="49" fontId="8" fillId="0" borderId="1" xfId="0" applyNumberFormat="1" applyFont="1" applyBorder="1" applyAlignment="1">
      <alignment horizontal="center" wrapText="1"/>
    </xf>
    <xf numFmtId="49" fontId="8" fillId="0" borderId="2" xfId="0" applyNumberFormat="1" applyFont="1" applyBorder="1" applyAlignment="1">
      <alignment horizontal="center" wrapText="1"/>
    </xf>
    <xf numFmtId="49" fontId="8" fillId="0" borderId="5" xfId="0" applyNumberFormat="1" applyFont="1" applyBorder="1" applyAlignment="1">
      <alignment horizontal="center" wrapText="1"/>
    </xf>
    <xf numFmtId="49" fontId="8" fillId="19" borderId="2" xfId="0" applyNumberFormat="1" applyFont="1" applyFill="1" applyBorder="1" applyAlignment="1">
      <alignment horizontal="center" wrapText="1"/>
    </xf>
    <xf numFmtId="49" fontId="8" fillId="19" borderId="1" xfId="0" applyNumberFormat="1" applyFont="1" applyFill="1" applyBorder="1" applyAlignment="1">
      <alignment horizontal="center" wrapText="1"/>
    </xf>
    <xf numFmtId="49" fontId="0" fillId="0" borderId="0" xfId="0" applyNumberFormat="1" applyAlignment="1">
      <alignment horizontal="center" wrapText="1"/>
    </xf>
    <xf numFmtId="10" fontId="7" fillId="19" borderId="1" xfId="0" applyNumberFormat="1" applyFont="1" applyFill="1" applyBorder="1" applyAlignment="1">
      <alignment horizontal="center"/>
    </xf>
    <xf numFmtId="164" fontId="6" fillId="3" borderId="1" xfId="0" applyNumberFormat="1" applyFont="1" applyFill="1" applyBorder="1"/>
    <xf numFmtId="44" fontId="7" fillId="19" borderId="1" xfId="0" applyNumberFormat="1" applyFont="1" applyFill="1" applyBorder="1" applyAlignment="1">
      <alignment horizontal="center"/>
    </xf>
    <xf numFmtId="44" fontId="6" fillId="3" borderId="2" xfId="0" applyNumberFormat="1" applyFont="1" applyFill="1" applyBorder="1"/>
    <xf numFmtId="44" fontId="6" fillId="19" borderId="2" xfId="0" applyNumberFormat="1" applyFont="1" applyFill="1" applyBorder="1"/>
    <xf numFmtId="44" fontId="7" fillId="19" borderId="2" xfId="0" applyNumberFormat="1" applyFont="1" applyFill="1" applyBorder="1" applyAlignment="1">
      <alignment horizontal="center"/>
    </xf>
    <xf numFmtId="165" fontId="7" fillId="10" borderId="1" xfId="0" applyNumberFormat="1" applyFont="1" applyFill="1" applyBorder="1"/>
    <xf numFmtId="3" fontId="7" fillId="10" borderId="5" xfId="0" applyNumberFormat="1" applyFont="1" applyFill="1" applyBorder="1"/>
    <xf numFmtId="0" fontId="8" fillId="16" borderId="27" xfId="0" applyFont="1" applyFill="1" applyBorder="1" applyAlignment="1">
      <alignment horizontal="center"/>
    </xf>
    <xf numFmtId="0" fontId="8" fillId="16" borderId="2" xfId="0" applyFont="1" applyFill="1" applyBorder="1" applyAlignment="1">
      <alignment horizontal="center"/>
    </xf>
    <xf numFmtId="0" fontId="8" fillId="16" borderId="1" xfId="0" applyFont="1" applyFill="1" applyBorder="1" applyAlignment="1">
      <alignment horizontal="center"/>
    </xf>
    <xf numFmtId="0" fontId="8" fillId="16" borderId="12" xfId="0" applyFont="1" applyFill="1" applyBorder="1" applyAlignment="1">
      <alignment horizontal="center"/>
    </xf>
    <xf numFmtId="0" fontId="8" fillId="15" borderId="3" xfId="0" applyFont="1" applyFill="1" applyBorder="1" applyAlignment="1">
      <alignment horizontal="center"/>
    </xf>
    <xf numFmtId="0" fontId="8" fillId="15" borderId="27" xfId="0" applyFont="1" applyFill="1" applyBorder="1" applyAlignment="1">
      <alignment horizontal="center"/>
    </xf>
    <xf numFmtId="0" fontId="8" fillId="15" borderId="10" xfId="0" applyFont="1" applyFill="1" applyBorder="1" applyAlignment="1">
      <alignment horizontal="center"/>
    </xf>
    <xf numFmtId="0" fontId="8" fillId="15" borderId="12" xfId="0" applyFont="1" applyFill="1" applyBorder="1" applyAlignment="1">
      <alignment horizontal="center"/>
    </xf>
    <xf numFmtId="0" fontId="29" fillId="19" borderId="32" xfId="0" applyFont="1" applyFill="1" applyBorder="1"/>
    <xf numFmtId="0" fontId="29" fillId="19" borderId="33" xfId="0" applyFont="1" applyFill="1" applyBorder="1" applyAlignment="1">
      <alignment vertical="top" wrapText="1"/>
    </xf>
    <xf numFmtId="6" fontId="29" fillId="19" borderId="33" xfId="0" applyNumberFormat="1" applyFont="1" applyFill="1" applyBorder="1" applyAlignment="1">
      <alignment horizontal="right" vertical="top" wrapText="1"/>
    </xf>
    <xf numFmtId="0" fontId="29" fillId="19" borderId="34" xfId="0" applyFont="1" applyFill="1" applyBorder="1"/>
    <xf numFmtId="0" fontId="29" fillId="19" borderId="36" xfId="0" applyFont="1" applyFill="1" applyBorder="1"/>
    <xf numFmtId="0" fontId="29" fillId="19" borderId="0" xfId="0" applyFont="1" applyFill="1" applyAlignment="1">
      <alignment vertical="top" wrapText="1"/>
    </xf>
    <xf numFmtId="6" fontId="29" fillId="19" borderId="0" xfId="0" applyNumberFormat="1" applyFont="1" applyFill="1" applyAlignment="1">
      <alignment horizontal="right" wrapText="1"/>
    </xf>
    <xf numFmtId="0" fontId="29" fillId="19" borderId="37" xfId="0" applyFont="1" applyFill="1" applyBorder="1"/>
    <xf numFmtId="0" fontId="29" fillId="19" borderId="36" xfId="0" applyFont="1" applyFill="1" applyBorder="1" applyAlignment="1">
      <alignment vertical="top"/>
    </xf>
    <xf numFmtId="6" fontId="29" fillId="19" borderId="0" xfId="0" applyNumberFormat="1" applyFont="1" applyFill="1" applyAlignment="1">
      <alignment horizontal="right" vertical="top" wrapText="1"/>
    </xf>
    <xf numFmtId="0" fontId="29" fillId="19" borderId="37" xfId="0" applyFont="1" applyFill="1" applyBorder="1" applyAlignment="1">
      <alignment vertical="top"/>
    </xf>
    <xf numFmtId="0" fontId="29" fillId="19" borderId="38" xfId="0" applyFont="1" applyFill="1" applyBorder="1"/>
    <xf numFmtId="0" fontId="29" fillId="19" borderId="41" xfId="0" applyFont="1" applyFill="1" applyBorder="1" applyAlignment="1">
      <alignment vertical="top" wrapText="1"/>
    </xf>
    <xf numFmtId="6" fontId="29" fillId="19" borderId="41" xfId="0" applyNumberFormat="1" applyFont="1" applyFill="1" applyBorder="1" applyAlignment="1">
      <alignment horizontal="right" wrapText="1"/>
    </xf>
    <xf numFmtId="0" fontId="29" fillId="19" borderId="45" xfId="0" applyFont="1" applyFill="1" applyBorder="1"/>
    <xf numFmtId="0" fontId="8" fillId="16" borderId="3" xfId="0" applyFont="1" applyFill="1" applyBorder="1" applyAlignment="1">
      <alignment horizontal="center"/>
    </xf>
    <xf numFmtId="0" fontId="8" fillId="16" borderId="10" xfId="0" applyFont="1" applyFill="1" applyBorder="1" applyAlignment="1">
      <alignment horizontal="center"/>
    </xf>
    <xf numFmtId="0" fontId="7" fillId="0" borderId="0" xfId="0" applyFont="1"/>
    <xf numFmtId="49" fontId="8" fillId="0" borderId="31" xfId="0" applyNumberFormat="1" applyFont="1" applyBorder="1" applyAlignment="1">
      <alignment horizontal="center" wrapText="1"/>
    </xf>
    <xf numFmtId="3" fontId="6" fillId="3" borderId="31" xfId="0" applyNumberFormat="1" applyFont="1" applyFill="1" applyBorder="1"/>
    <xf numFmtId="0" fontId="7" fillId="0" borderId="31" xfId="0" applyFont="1" applyBorder="1"/>
    <xf numFmtId="166" fontId="7" fillId="0" borderId="31" xfId="0" applyNumberFormat="1" applyFont="1" applyBorder="1"/>
    <xf numFmtId="0" fontId="6" fillId="3" borderId="31" xfId="0" applyFont="1" applyFill="1" applyBorder="1"/>
    <xf numFmtId="0" fontId="6" fillId="0" borderId="31" xfId="0" applyFont="1" applyBorder="1"/>
    <xf numFmtId="0" fontId="7" fillId="5" borderId="31" xfId="0" applyFont="1" applyFill="1" applyBorder="1"/>
    <xf numFmtId="0" fontId="7" fillId="15" borderId="44" xfId="0" applyFont="1" applyFill="1" applyBorder="1"/>
    <xf numFmtId="0" fontId="7" fillId="15" borderId="50" xfId="0" applyFont="1" applyFill="1" applyBorder="1"/>
    <xf numFmtId="3" fontId="7" fillId="10" borderId="31" xfId="0" applyNumberFormat="1" applyFont="1" applyFill="1" applyBorder="1"/>
    <xf numFmtId="44" fontId="7" fillId="19" borderId="31" xfId="0" applyNumberFormat="1" applyFont="1" applyFill="1" applyBorder="1"/>
    <xf numFmtId="166" fontId="7" fillId="10" borderId="31" xfId="0" applyNumberFormat="1" applyFont="1" applyFill="1" applyBorder="1"/>
    <xf numFmtId="44" fontId="7" fillId="10" borderId="31" xfId="0" applyNumberFormat="1" applyFont="1" applyFill="1" applyBorder="1"/>
    <xf numFmtId="0" fontId="7" fillId="16" borderId="44" xfId="0" applyFont="1" applyFill="1" applyBorder="1"/>
    <xf numFmtId="0" fontId="7" fillId="16" borderId="50" xfId="0" applyFont="1" applyFill="1" applyBorder="1"/>
    <xf numFmtId="0" fontId="7" fillId="15" borderId="8" xfId="0" applyFont="1" applyFill="1" applyBorder="1"/>
    <xf numFmtId="0" fontId="7" fillId="15" borderId="9" xfId="0" applyFont="1" applyFill="1" applyBorder="1"/>
    <xf numFmtId="44" fontId="7" fillId="10" borderId="1" xfId="0" applyNumberFormat="1" applyFont="1" applyFill="1" applyBorder="1" applyAlignment="1">
      <alignment horizontal="center"/>
    </xf>
    <xf numFmtId="0" fontId="7" fillId="16" borderId="53" xfId="0" applyFont="1" applyFill="1" applyBorder="1"/>
    <xf numFmtId="0" fontId="7" fillId="16" borderId="54" xfId="0" applyFont="1" applyFill="1" applyBorder="1"/>
    <xf numFmtId="49" fontId="8" fillId="19" borderId="55" xfId="0" applyNumberFormat="1" applyFont="1" applyFill="1" applyBorder="1" applyAlignment="1">
      <alignment horizontal="center" wrapText="1"/>
    </xf>
    <xf numFmtId="42" fontId="7" fillId="10" borderId="55" xfId="0" applyNumberFormat="1" applyFont="1" applyFill="1" applyBorder="1"/>
    <xf numFmtId="42" fontId="6" fillId="3" borderId="55" xfId="0" applyNumberFormat="1" applyFont="1" applyFill="1" applyBorder="1"/>
    <xf numFmtId="42" fontId="7" fillId="0" borderId="55" xfId="0" applyNumberFormat="1" applyFont="1" applyBorder="1"/>
    <xf numFmtId="42" fontId="6" fillId="0" borderId="55" xfId="0" applyNumberFormat="1" applyFont="1" applyBorder="1"/>
    <xf numFmtId="42" fontId="7" fillId="5" borderId="55" xfId="0" applyNumberFormat="1" applyFont="1" applyFill="1" applyBorder="1"/>
    <xf numFmtId="0" fontId="7" fillId="0" borderId="2" xfId="0" quotePrefix="1" applyFont="1" applyBorder="1" applyAlignment="1">
      <alignment vertical="top"/>
    </xf>
    <xf numFmtId="0" fontId="9" fillId="0" borderId="2" xfId="0" applyFont="1" applyBorder="1" applyAlignment="1">
      <alignment horizontal="left"/>
    </xf>
    <xf numFmtId="0" fontId="13" fillId="0" borderId="2" xfId="0" applyFont="1" applyBorder="1" applyAlignment="1">
      <alignment horizontal="center"/>
    </xf>
    <xf numFmtId="3" fontId="7" fillId="10" borderId="56" xfId="0" applyNumberFormat="1" applyFont="1" applyFill="1" applyBorder="1"/>
    <xf numFmtId="3" fontId="6" fillId="3" borderId="56" xfId="0" applyNumberFormat="1" applyFont="1" applyFill="1" applyBorder="1"/>
    <xf numFmtId="0" fontId="7" fillId="0" borderId="56" xfId="0" applyFont="1" applyBorder="1"/>
    <xf numFmtId="166" fontId="7" fillId="0" borderId="56" xfId="0" applyNumberFormat="1" applyFont="1" applyBorder="1"/>
    <xf numFmtId="44" fontId="7" fillId="19" borderId="56" xfId="0" applyNumberFormat="1" applyFont="1" applyFill="1" applyBorder="1"/>
    <xf numFmtId="0" fontId="6" fillId="3" borderId="56" xfId="0" applyFont="1" applyFill="1" applyBorder="1"/>
    <xf numFmtId="0" fontId="6" fillId="0" borderId="56" xfId="0" applyFont="1" applyBorder="1"/>
    <xf numFmtId="166" fontId="7" fillId="10" borderId="56" xfId="0" applyNumberFormat="1" applyFont="1" applyFill="1" applyBorder="1"/>
    <xf numFmtId="44" fontId="7" fillId="10" borderId="56" xfId="0" applyNumberFormat="1" applyFont="1" applyFill="1" applyBorder="1"/>
    <xf numFmtId="0" fontId="7" fillId="5" borderId="56" xfId="0" applyFont="1" applyFill="1" applyBorder="1"/>
    <xf numFmtId="0" fontId="7" fillId="16" borderId="58" xfId="0" applyFont="1" applyFill="1" applyBorder="1"/>
    <xf numFmtId="0" fontId="7" fillId="16" borderId="59" xfId="0" applyFont="1" applyFill="1" applyBorder="1"/>
    <xf numFmtId="49" fontId="8" fillId="0" borderId="56" xfId="0" applyNumberFormat="1" applyFont="1" applyBorder="1" applyAlignment="1">
      <alignment horizontal="center" wrapText="1"/>
    </xf>
    <xf numFmtId="0" fontId="7" fillId="15" borderId="53" xfId="0" applyFont="1" applyFill="1" applyBorder="1"/>
    <xf numFmtId="0" fontId="7" fillId="15" borderId="54" xfId="0" applyFont="1" applyFill="1" applyBorder="1"/>
    <xf numFmtId="42" fontId="7" fillId="19" borderId="55" xfId="0" applyNumberFormat="1" applyFont="1" applyFill="1" applyBorder="1"/>
    <xf numFmtId="0" fontId="7" fillId="16" borderId="60" xfId="0" applyFont="1" applyFill="1" applyBorder="1"/>
    <xf numFmtId="0" fontId="7" fillId="16" borderId="61" xfId="0" applyFont="1" applyFill="1" applyBorder="1"/>
    <xf numFmtId="0" fontId="7" fillId="15" borderId="63" xfId="0" applyFont="1" applyFill="1" applyBorder="1"/>
    <xf numFmtId="0" fontId="7" fillId="15" borderId="64" xfId="0" applyFont="1" applyFill="1" applyBorder="1"/>
    <xf numFmtId="42" fontId="7" fillId="0" borderId="15" xfId="0" applyNumberFormat="1" applyFont="1" applyBorder="1"/>
    <xf numFmtId="42" fontId="6" fillId="3" borderId="15" xfId="0" applyNumberFormat="1" applyFont="1" applyFill="1" applyBorder="1"/>
    <xf numFmtId="42" fontId="6" fillId="0" borderId="15" xfId="0" applyNumberFormat="1" applyFont="1" applyBorder="1"/>
    <xf numFmtId="42" fontId="6" fillId="13" borderId="15" xfId="0" applyNumberFormat="1" applyFont="1" applyFill="1" applyBorder="1"/>
    <xf numFmtId="42" fontId="6" fillId="5" borderId="15" xfId="0" applyNumberFormat="1" applyFont="1" applyFill="1" applyBorder="1"/>
    <xf numFmtId="42" fontId="7" fillId="0" borderId="20" xfId="0" applyNumberFormat="1" applyFont="1" applyBorder="1"/>
    <xf numFmtId="42" fontId="7" fillId="0" borderId="62" xfId="0" applyNumberFormat="1" applyFont="1" applyBorder="1"/>
    <xf numFmtId="49" fontId="8" fillId="13" borderId="16" xfId="0" applyNumberFormat="1" applyFont="1" applyFill="1" applyBorder="1" applyAlignment="1">
      <alignment horizontal="center" wrapText="1"/>
    </xf>
    <xf numFmtId="49" fontId="8" fillId="13" borderId="1" xfId="0" applyNumberFormat="1" applyFont="1" applyFill="1" applyBorder="1" applyAlignment="1">
      <alignment horizontal="center" wrapText="1"/>
    </xf>
    <xf numFmtId="49" fontId="8" fillId="13" borderId="15" xfId="0" applyNumberFormat="1" applyFont="1" applyFill="1" applyBorder="1" applyAlignment="1">
      <alignment horizontal="center" wrapText="1"/>
    </xf>
    <xf numFmtId="42" fontId="6" fillId="13" borderId="1" xfId="0" applyNumberFormat="1" applyFont="1" applyFill="1" applyBorder="1"/>
    <xf numFmtId="3" fontId="6" fillId="13" borderId="16" xfId="0" applyNumberFormat="1" applyFont="1" applyFill="1" applyBorder="1"/>
    <xf numFmtId="42" fontId="7" fillId="0" borderId="6" xfId="0" applyNumberFormat="1" applyFont="1" applyBorder="1"/>
    <xf numFmtId="42" fontId="6" fillId="3" borderId="6" xfId="0" applyNumberFormat="1" applyFont="1" applyFill="1" applyBorder="1"/>
    <xf numFmtId="42" fontId="6" fillId="0" borderId="6" xfId="0" applyNumberFormat="1" applyFont="1" applyBorder="1"/>
    <xf numFmtId="42" fontId="7" fillId="5" borderId="6" xfId="0" applyNumberFormat="1" applyFont="1" applyFill="1" applyBorder="1"/>
    <xf numFmtId="0" fontId="7" fillId="0" borderId="30" xfId="0" applyFont="1" applyBorder="1"/>
    <xf numFmtId="164" fontId="7" fillId="0" borderId="30" xfId="0" applyNumberFormat="1" applyFont="1" applyBorder="1"/>
    <xf numFmtId="164" fontId="6" fillId="3" borderId="30" xfId="0" applyNumberFormat="1" applyFont="1" applyFill="1" applyBorder="1"/>
    <xf numFmtId="164" fontId="6" fillId="0" borderId="30" xfId="0" applyNumberFormat="1" applyFont="1" applyBorder="1"/>
    <xf numFmtId="164" fontId="7" fillId="5" borderId="30" xfId="0" applyNumberFormat="1" applyFont="1" applyFill="1" applyBorder="1"/>
    <xf numFmtId="164" fontId="7" fillId="0" borderId="28" xfId="0" applyNumberFormat="1" applyFont="1" applyBorder="1"/>
    <xf numFmtId="0" fontId="7" fillId="10" borderId="3" xfId="0" applyFont="1" applyFill="1" applyBorder="1"/>
    <xf numFmtId="42" fontId="6" fillId="3" borderId="30" xfId="0" applyNumberFormat="1" applyFont="1" applyFill="1" applyBorder="1"/>
    <xf numFmtId="165" fontId="7" fillId="10" borderId="31" xfId="0" applyNumberFormat="1" applyFont="1" applyFill="1" applyBorder="1"/>
    <xf numFmtId="0" fontId="8" fillId="0" borderId="42" xfId="0" applyFont="1" applyBorder="1" applyAlignment="1">
      <alignment horizontal="center"/>
    </xf>
    <xf numFmtId="164" fontId="7" fillId="22" borderId="2" xfId="0" applyNumberFormat="1" applyFont="1" applyFill="1" applyBorder="1" applyAlignment="1">
      <alignment horizontal="center"/>
    </xf>
    <xf numFmtId="0" fontId="7" fillId="22" borderId="31" xfId="0" applyFont="1" applyFill="1" applyBorder="1"/>
    <xf numFmtId="0" fontId="7" fillId="22" borderId="1" xfId="0" applyFont="1" applyFill="1" applyBorder="1"/>
    <xf numFmtId="0" fontId="7" fillId="22" borderId="2" xfId="0" applyFont="1" applyFill="1" applyBorder="1"/>
    <xf numFmtId="0" fontId="7" fillId="22" borderId="56" xfId="0" applyFont="1" applyFill="1" applyBorder="1"/>
    <xf numFmtId="0" fontId="7" fillId="22" borderId="5" xfId="0" applyFont="1" applyFill="1" applyBorder="1"/>
    <xf numFmtId="3" fontId="7" fillId="22" borderId="31" xfId="0" applyNumberFormat="1" applyFont="1" applyFill="1" applyBorder="1"/>
    <xf numFmtId="165" fontId="7" fillId="22" borderId="2" xfId="0" applyNumberFormat="1" applyFont="1" applyFill="1" applyBorder="1"/>
    <xf numFmtId="165" fontId="7" fillId="22" borderId="14" xfId="0" applyNumberFormat="1" applyFont="1" applyFill="1" applyBorder="1"/>
    <xf numFmtId="166" fontId="7" fillId="22" borderId="31" xfId="0" applyNumberFormat="1" applyFont="1" applyFill="1" applyBorder="1"/>
    <xf numFmtId="166" fontId="7" fillId="22" borderId="51" xfId="0" applyNumberFormat="1" applyFont="1" applyFill="1" applyBorder="1"/>
    <xf numFmtId="0" fontId="6" fillId="23" borderId="5" xfId="0" applyFont="1" applyFill="1" applyBorder="1"/>
    <xf numFmtId="0" fontId="6" fillId="23" borderId="1" xfId="0" applyFont="1" applyFill="1" applyBorder="1"/>
    <xf numFmtId="0" fontId="6" fillId="23" borderId="2" xfId="0" applyFont="1" applyFill="1" applyBorder="1"/>
    <xf numFmtId="0" fontId="6" fillId="23" borderId="56" xfId="0" applyFont="1" applyFill="1" applyBorder="1"/>
    <xf numFmtId="42" fontId="6" fillId="23" borderId="55" xfId="0" applyNumberFormat="1" applyFont="1" applyFill="1" applyBorder="1"/>
    <xf numFmtId="0" fontId="6" fillId="23" borderId="31" xfId="0" applyFont="1" applyFill="1" applyBorder="1"/>
    <xf numFmtId="164" fontId="6" fillId="23" borderId="30" xfId="0" applyNumberFormat="1" applyFont="1" applyFill="1" applyBorder="1"/>
    <xf numFmtId="42" fontId="6" fillId="23" borderId="15" xfId="0" applyNumberFormat="1" applyFont="1" applyFill="1" applyBorder="1"/>
    <xf numFmtId="0" fontId="7" fillId="23" borderId="1" xfId="0" applyFont="1" applyFill="1" applyBorder="1"/>
    <xf numFmtId="0" fontId="7" fillId="23" borderId="2" xfId="0" applyFont="1" applyFill="1" applyBorder="1"/>
    <xf numFmtId="0" fontId="7" fillId="23" borderId="56" xfId="0" applyFont="1" applyFill="1" applyBorder="1"/>
    <xf numFmtId="0" fontId="7" fillId="23" borderId="31" xfId="0" applyFont="1" applyFill="1" applyBorder="1"/>
    <xf numFmtId="0" fontId="7" fillId="23" borderId="5" xfId="0" applyFont="1" applyFill="1" applyBorder="1"/>
    <xf numFmtId="164" fontId="7" fillId="23" borderId="30" xfId="0" applyNumberFormat="1" applyFont="1" applyFill="1" applyBorder="1"/>
    <xf numFmtId="42" fontId="7" fillId="23" borderId="15" xfId="0" applyNumberFormat="1" applyFont="1" applyFill="1" applyBorder="1"/>
    <xf numFmtId="0" fontId="6" fillId="23" borderId="21" xfId="0" applyFont="1" applyFill="1" applyBorder="1"/>
    <xf numFmtId="0" fontId="6" fillId="23" borderId="22" xfId="0" applyFont="1" applyFill="1" applyBorder="1"/>
    <xf numFmtId="0" fontId="6" fillId="23" borderId="23" xfId="0" applyFont="1" applyFill="1" applyBorder="1"/>
    <xf numFmtId="0" fontId="6" fillId="23" borderId="57" xfId="0" applyFont="1" applyFill="1" applyBorder="1"/>
    <xf numFmtId="42" fontId="6" fillId="23" borderId="52" xfId="0" applyNumberFormat="1" applyFont="1" applyFill="1" applyBorder="1"/>
    <xf numFmtId="0" fontId="6" fillId="23" borderId="43" xfId="0" applyFont="1" applyFill="1" applyBorder="1"/>
    <xf numFmtId="164" fontId="6" fillId="23" borderId="25" xfId="0" applyNumberFormat="1" applyFont="1" applyFill="1" applyBorder="1"/>
    <xf numFmtId="42" fontId="6" fillId="23" borderId="26" xfId="0" applyNumberFormat="1" applyFont="1" applyFill="1" applyBorder="1"/>
    <xf numFmtId="42" fontId="6" fillId="23" borderId="6" xfId="0" applyNumberFormat="1" applyFont="1" applyFill="1" applyBorder="1"/>
    <xf numFmtId="166" fontId="7" fillId="0" borderId="18" xfId="0" applyNumberFormat="1" applyFont="1" applyBorder="1"/>
    <xf numFmtId="42" fontId="7" fillId="0" borderId="13" xfId="0" applyNumberFormat="1" applyFont="1" applyBorder="1"/>
    <xf numFmtId="42" fontId="6" fillId="23" borderId="24" xfId="0" applyNumberFormat="1" applyFont="1" applyFill="1" applyBorder="1"/>
    <xf numFmtId="164" fontId="6" fillId="23" borderId="16" xfId="0" applyNumberFormat="1" applyFont="1" applyFill="1" applyBorder="1"/>
    <xf numFmtId="42" fontId="7" fillId="19" borderId="65" xfId="0" applyNumberFormat="1" applyFont="1" applyFill="1" applyBorder="1"/>
    <xf numFmtId="0" fontId="0" fillId="0" borderId="66" xfId="0" applyBorder="1"/>
    <xf numFmtId="0" fontId="8" fillId="0" borderId="67" xfId="0" applyFont="1" applyBorder="1" applyAlignment="1">
      <alignment horizontal="center"/>
    </xf>
    <xf numFmtId="42" fontId="7" fillId="10" borderId="5" xfId="0" applyNumberFormat="1" applyFont="1" applyFill="1" applyBorder="1"/>
    <xf numFmtId="42" fontId="7" fillId="19" borderId="5" xfId="0" applyNumberFormat="1" applyFont="1" applyFill="1" applyBorder="1"/>
    <xf numFmtId="42" fontId="7" fillId="10" borderId="31" xfId="0" applyNumberFormat="1" applyFont="1" applyFill="1" applyBorder="1"/>
    <xf numFmtId="0" fontId="8" fillId="24" borderId="10" xfId="0" applyFont="1" applyFill="1" applyBorder="1" applyAlignment="1">
      <alignment horizontal="center"/>
    </xf>
    <xf numFmtId="42" fontId="6" fillId="8" borderId="6" xfId="0" applyNumberFormat="1" applyFont="1" applyFill="1" applyBorder="1"/>
    <xf numFmtId="42" fontId="6" fillId="0" borderId="13" xfId="0" applyNumberFormat="1" applyFont="1" applyBorder="1"/>
    <xf numFmtId="0" fontId="7" fillId="0" borderId="56" xfId="0" applyFont="1" applyBorder="1" applyAlignment="1">
      <alignment horizontal="right"/>
    </xf>
    <xf numFmtId="0" fontId="7" fillId="0" borderId="1" xfId="0" applyFont="1" applyBorder="1" applyAlignment="1">
      <alignment horizontal="right"/>
    </xf>
    <xf numFmtId="0" fontId="7" fillId="0" borderId="5" xfId="0" applyFont="1" applyBorder="1" applyAlignment="1">
      <alignment horizontal="right"/>
    </xf>
    <xf numFmtId="0" fontId="57" fillId="25" borderId="3" xfId="0" applyFont="1" applyFill="1" applyBorder="1" applyAlignment="1">
      <alignment horizontal="center"/>
    </xf>
    <xf numFmtId="0" fontId="57" fillId="26" borderId="3" xfId="0" applyFont="1" applyFill="1" applyBorder="1" applyAlignment="1">
      <alignment horizontal="center"/>
    </xf>
    <xf numFmtId="0" fontId="8" fillId="27" borderId="3" xfId="0" applyFont="1" applyFill="1" applyBorder="1" applyAlignment="1">
      <alignment horizontal="center"/>
    </xf>
    <xf numFmtId="0" fontId="7" fillId="0" borderId="0" xfId="0" applyFont="1" applyAlignment="1">
      <alignment horizontal="right"/>
    </xf>
    <xf numFmtId="0" fontId="61" fillId="19" borderId="0" xfId="5" applyFont="1" applyFill="1" applyAlignment="1">
      <alignment vertical="center"/>
    </xf>
    <xf numFmtId="0" fontId="37" fillId="19" borderId="0" xfId="5" applyFont="1" applyFill="1" applyAlignment="1">
      <alignment vertical="center"/>
    </xf>
    <xf numFmtId="0" fontId="37" fillId="19" borderId="0" xfId="5" applyFont="1" applyFill="1" applyAlignment="1">
      <alignment horizontal="center" vertical="center"/>
    </xf>
    <xf numFmtId="0" fontId="37" fillId="0" borderId="0" xfId="5" applyFont="1" applyAlignment="1">
      <alignment horizontal="center" vertical="center"/>
    </xf>
    <xf numFmtId="0" fontId="61" fillId="0" borderId="0" xfId="5" applyFont="1" applyAlignment="1">
      <alignment vertical="center"/>
    </xf>
    <xf numFmtId="0" fontId="37" fillId="0" borderId="0" xfId="5" applyFont="1" applyAlignment="1">
      <alignment vertical="center"/>
    </xf>
    <xf numFmtId="0" fontId="37" fillId="0" borderId="0" xfId="5" applyFont="1"/>
    <xf numFmtId="0" fontId="62" fillId="0" borderId="0" xfId="5" applyFont="1" applyAlignment="1">
      <alignment vertical="center"/>
    </xf>
    <xf numFmtId="0" fontId="33" fillId="20" borderId="1" xfId="5" applyFont="1" applyFill="1" applyBorder="1" applyAlignment="1">
      <alignment horizontal="center" vertical="center" wrapText="1"/>
    </xf>
    <xf numFmtId="0" fontId="33" fillId="0" borderId="1" xfId="5" applyFont="1" applyBorder="1" applyAlignment="1">
      <alignment horizontal="center" vertical="center"/>
    </xf>
    <xf numFmtId="0" fontId="33" fillId="19" borderId="1" xfId="5" applyFont="1" applyFill="1" applyBorder="1" applyAlignment="1">
      <alignment horizontal="center" vertical="center" wrapText="1"/>
    </xf>
    <xf numFmtId="0" fontId="35" fillId="19" borderId="1" xfId="5" applyFont="1" applyFill="1" applyBorder="1" applyAlignment="1">
      <alignment horizontal="center" vertical="center" wrapText="1"/>
    </xf>
    <xf numFmtId="0" fontId="35" fillId="0" borderId="1" xfId="5" applyFont="1" applyBorder="1" applyAlignment="1">
      <alignment horizontal="center" vertical="center"/>
    </xf>
    <xf numFmtId="0" fontId="35" fillId="20" borderId="1" xfId="5" applyFont="1" applyFill="1" applyBorder="1" applyAlignment="1">
      <alignment horizontal="center" vertical="center"/>
    </xf>
    <xf numFmtId="0" fontId="66" fillId="31" borderId="1" xfId="5" applyFont="1" applyFill="1" applyBorder="1" applyAlignment="1">
      <alignment horizontal="center" vertical="center"/>
    </xf>
    <xf numFmtId="167" fontId="15" fillId="0" borderId="1" xfId="6" applyFont="1" applyBorder="1" applyAlignment="1">
      <alignment horizontal="left" vertical="center"/>
    </xf>
    <xf numFmtId="3" fontId="15" fillId="0" borderId="1" xfId="6" applyNumberFormat="1" applyFont="1" applyBorder="1" applyAlignment="1">
      <alignment horizontal="center" vertical="center"/>
    </xf>
    <xf numFmtId="7" fontId="15" fillId="0" borderId="1" xfId="6" applyNumberFormat="1" applyFont="1" applyBorder="1" applyAlignment="1">
      <alignment horizontal="right" vertical="center"/>
    </xf>
    <xf numFmtId="1" fontId="15" fillId="0" borderId="1" xfId="6" applyNumberFormat="1" applyFont="1" applyBorder="1" applyAlignment="1">
      <alignment horizontal="center" vertical="center"/>
    </xf>
    <xf numFmtId="170" fontId="37" fillId="0" borderId="0" xfId="5" applyNumberFormat="1" applyFont="1" applyAlignment="1">
      <alignment horizontal="left" vertical="center"/>
    </xf>
    <xf numFmtId="0" fontId="37" fillId="0" borderId="0" xfId="5" applyFont="1" applyAlignment="1">
      <alignment horizontal="left" vertical="center"/>
    </xf>
    <xf numFmtId="0" fontId="2" fillId="0" borderId="0" xfId="9" applyAlignment="1">
      <alignment vertical="center" wrapText="1"/>
    </xf>
    <xf numFmtId="0" fontId="72" fillId="32" borderId="1" xfId="9" applyFont="1" applyFill="1" applyBorder="1" applyAlignment="1">
      <alignment horizontal="center" vertical="center" wrapText="1"/>
    </xf>
    <xf numFmtId="0" fontId="67" fillId="32" borderId="1" xfId="9" applyFont="1" applyFill="1" applyBorder="1" applyAlignment="1">
      <alignment horizontal="center" vertical="center" wrapText="1"/>
    </xf>
    <xf numFmtId="170" fontId="72" fillId="32" borderId="1" xfId="10" applyNumberFormat="1" applyFont="1" applyFill="1" applyBorder="1" applyAlignment="1">
      <alignment horizontal="center" vertical="center" wrapText="1"/>
    </xf>
    <xf numFmtId="171" fontId="72" fillId="32" borderId="1" xfId="9" applyNumberFormat="1" applyFont="1" applyFill="1" applyBorder="1" applyAlignment="1">
      <alignment horizontal="center" vertical="center" wrapText="1"/>
    </xf>
    <xf numFmtId="0" fontId="74" fillId="0" borderId="0" xfId="9" applyFont="1" applyAlignment="1">
      <alignment vertical="center" wrapText="1"/>
    </xf>
    <xf numFmtId="0" fontId="76" fillId="33" borderId="1" xfId="9" applyFont="1" applyFill="1" applyBorder="1" applyAlignment="1">
      <alignment horizontal="center" vertical="center" wrapText="1"/>
    </xf>
    <xf numFmtId="0" fontId="2" fillId="33" borderId="1" xfId="9" applyFill="1" applyBorder="1" applyAlignment="1">
      <alignment horizontal="left" vertical="center" wrapText="1"/>
    </xf>
    <xf numFmtId="170" fontId="58" fillId="33" borderId="1" xfId="10" applyNumberFormat="1" applyFont="1" applyFill="1" applyBorder="1" applyAlignment="1">
      <alignment vertical="center" wrapText="1"/>
    </xf>
    <xf numFmtId="0" fontId="2" fillId="33" borderId="1" xfId="9" applyFill="1" applyBorder="1" applyAlignment="1">
      <alignment vertical="center" wrapText="1"/>
    </xf>
    <xf numFmtId="171" fontId="2" fillId="33" borderId="1" xfId="9" applyNumberFormat="1" applyFill="1" applyBorder="1" applyAlignment="1">
      <alignment horizontal="left" vertical="center" wrapText="1"/>
    </xf>
    <xf numFmtId="0" fontId="76" fillId="0" borderId="1" xfId="9" applyFont="1" applyBorder="1" applyAlignment="1">
      <alignment horizontal="center" vertical="center" wrapText="1"/>
    </xf>
    <xf numFmtId="0" fontId="2" fillId="0" borderId="1" xfId="9" applyBorder="1" applyAlignment="1">
      <alignment horizontal="left" vertical="center" wrapText="1"/>
    </xf>
    <xf numFmtId="170" fontId="58" fillId="0" borderId="7" xfId="10" applyNumberFormat="1" applyFont="1" applyFill="1" applyBorder="1" applyAlignment="1">
      <alignment horizontal="center" vertical="center" wrapText="1"/>
    </xf>
    <xf numFmtId="0" fontId="2" fillId="0" borderId="1" xfId="9" applyBorder="1" applyAlignment="1">
      <alignment vertical="center" wrapText="1"/>
    </xf>
    <xf numFmtId="171" fontId="2" fillId="0" borderId="1" xfId="9" applyNumberFormat="1" applyBorder="1" applyAlignment="1">
      <alignment horizontal="left" vertical="center" wrapText="1"/>
    </xf>
    <xf numFmtId="2" fontId="76" fillId="0" borderId="1" xfId="9" applyNumberFormat="1" applyFont="1" applyBorder="1" applyAlignment="1">
      <alignment horizontal="center" vertical="center" wrapText="1"/>
    </xf>
    <xf numFmtId="0" fontId="76" fillId="34" borderId="1" xfId="9" applyFont="1" applyFill="1" applyBorder="1" applyAlignment="1">
      <alignment horizontal="center" vertical="center" wrapText="1"/>
    </xf>
    <xf numFmtId="0" fontId="2" fillId="34" borderId="1" xfId="9" applyFill="1" applyBorder="1" applyAlignment="1">
      <alignment horizontal="left" vertical="center" wrapText="1"/>
    </xf>
    <xf numFmtId="170" fontId="58" fillId="34" borderId="1" xfId="10" applyNumberFormat="1" applyFont="1" applyFill="1" applyBorder="1" applyAlignment="1">
      <alignment vertical="center" wrapText="1"/>
    </xf>
    <xf numFmtId="0" fontId="2" fillId="34" borderId="1" xfId="9" applyFill="1" applyBorder="1" applyAlignment="1">
      <alignment vertical="center" wrapText="1"/>
    </xf>
    <xf numFmtId="171" fontId="2" fillId="34" borderId="1" xfId="9" applyNumberFormat="1" applyFill="1" applyBorder="1" applyAlignment="1">
      <alignment horizontal="left" vertical="center" wrapText="1"/>
    </xf>
    <xf numFmtId="0" fontId="76" fillId="0" borderId="0" xfId="9" applyFont="1" applyAlignment="1">
      <alignment horizontal="center" vertical="center" wrapText="1"/>
    </xf>
    <xf numFmtId="0" fontId="73" fillId="0" borderId="0" xfId="9" applyFont="1" applyAlignment="1">
      <alignment horizontal="left" vertical="center" wrapText="1"/>
    </xf>
    <xf numFmtId="170" fontId="0" fillId="0" borderId="0" xfId="10" applyNumberFormat="1" applyFont="1" applyBorder="1" applyAlignment="1">
      <alignment vertical="center" wrapText="1"/>
    </xf>
    <xf numFmtId="0" fontId="2" fillId="0" borderId="0" xfId="9" applyAlignment="1">
      <alignment horizontal="left" vertical="center" wrapText="1"/>
    </xf>
    <xf numFmtId="171" fontId="2" fillId="0" borderId="0" xfId="9" applyNumberFormat="1" applyAlignment="1">
      <alignment horizontal="left" vertical="center" wrapText="1"/>
    </xf>
    <xf numFmtId="0" fontId="7" fillId="24" borderId="1" xfId="0" quotePrefix="1" applyFont="1" applyFill="1" applyBorder="1" applyAlignment="1">
      <alignment vertical="top"/>
    </xf>
    <xf numFmtId="0" fontId="7" fillId="24" borderId="2" xfId="0" quotePrefix="1" applyFont="1" applyFill="1" applyBorder="1" applyAlignment="1">
      <alignment vertical="top"/>
    </xf>
    <xf numFmtId="0" fontId="7" fillId="24" borderId="1" xfId="0" applyFont="1" applyFill="1" applyBorder="1" applyAlignment="1">
      <alignment vertical="top" wrapText="1"/>
    </xf>
    <xf numFmtId="0" fontId="47" fillId="0" borderId="0" xfId="0" applyFont="1" applyAlignment="1">
      <alignment wrapText="1"/>
    </xf>
    <xf numFmtId="0" fontId="5" fillId="0" borderId="0" xfId="0" applyFont="1" applyAlignment="1">
      <alignment vertical="center" wrapText="1"/>
    </xf>
    <xf numFmtId="0" fontId="8" fillId="28" borderId="3" xfId="0" applyFont="1" applyFill="1" applyBorder="1" applyAlignment="1">
      <alignment horizontal="center"/>
    </xf>
    <xf numFmtId="0" fontId="8" fillId="0" borderId="10" xfId="0" applyFont="1" applyBorder="1" applyAlignment="1">
      <alignment horizontal="center"/>
    </xf>
    <xf numFmtId="0" fontId="6" fillId="0" borderId="17" xfId="0" applyFont="1" applyBorder="1" applyAlignment="1">
      <alignment horizontal="center"/>
    </xf>
    <xf numFmtId="0" fontId="5" fillId="0" borderId="0" xfId="0" applyFont="1" applyAlignment="1">
      <alignment vertical="top" wrapText="1"/>
    </xf>
    <xf numFmtId="172" fontId="0" fillId="0" borderId="0" xfId="0" applyNumberFormat="1"/>
    <xf numFmtId="0" fontId="8" fillId="0" borderId="30" xfId="0" applyFont="1" applyBorder="1" applyAlignment="1">
      <alignment horizontal="center"/>
    </xf>
    <xf numFmtId="0" fontId="7" fillId="2" borderId="28" xfId="0" applyFont="1" applyFill="1" applyBorder="1"/>
    <xf numFmtId="0" fontId="7" fillId="18" borderId="27" xfId="0" applyFont="1" applyFill="1" applyBorder="1"/>
    <xf numFmtId="0" fontId="7" fillId="18" borderId="2" xfId="0" applyFont="1" applyFill="1" applyBorder="1"/>
    <xf numFmtId="0" fontId="6" fillId="0" borderId="29" xfId="0" applyFont="1" applyBorder="1" applyAlignment="1">
      <alignment horizontal="center"/>
    </xf>
    <xf numFmtId="3" fontId="7" fillId="0" borderId="30" xfId="0" applyNumberFormat="1" applyFont="1" applyBorder="1"/>
    <xf numFmtId="3" fontId="6" fillId="3" borderId="30" xfId="0" applyNumberFormat="1" applyFont="1" applyFill="1" applyBorder="1"/>
    <xf numFmtId="164" fontId="6" fillId="23" borderId="39" xfId="0" applyNumberFormat="1" applyFont="1" applyFill="1" applyBorder="1"/>
    <xf numFmtId="3" fontId="7" fillId="19" borderId="56" xfId="0" applyNumberFormat="1" applyFont="1" applyFill="1" applyBorder="1"/>
    <xf numFmtId="49" fontId="8" fillId="19" borderId="5" xfId="0" applyNumberFormat="1" applyFont="1" applyFill="1" applyBorder="1" applyAlignment="1">
      <alignment horizontal="center" wrapText="1"/>
    </xf>
    <xf numFmtId="49" fontId="8" fillId="19" borderId="31" xfId="0" applyNumberFormat="1" applyFont="1" applyFill="1" applyBorder="1" applyAlignment="1">
      <alignment horizontal="center" wrapText="1"/>
    </xf>
    <xf numFmtId="49" fontId="8" fillId="19" borderId="56" xfId="0" applyNumberFormat="1" applyFont="1" applyFill="1" applyBorder="1" applyAlignment="1">
      <alignment horizontal="center" wrapText="1"/>
    </xf>
    <xf numFmtId="164" fontId="7" fillId="20" borderId="30" xfId="0" applyNumberFormat="1" applyFont="1" applyFill="1" applyBorder="1"/>
    <xf numFmtId="164" fontId="7" fillId="20" borderId="28" xfId="0" applyNumberFormat="1" applyFont="1" applyFill="1" applyBorder="1"/>
    <xf numFmtId="165" fontId="7" fillId="19" borderId="1" xfId="0" applyNumberFormat="1" applyFont="1" applyFill="1" applyBorder="1"/>
    <xf numFmtId="0" fontId="7" fillId="10" borderId="1" xfId="0" applyFont="1" applyFill="1" applyBorder="1"/>
    <xf numFmtId="0" fontId="7" fillId="10" borderId="1" xfId="0" applyFont="1" applyFill="1" applyBorder="1" applyAlignment="1">
      <alignment vertical="top" wrapText="1"/>
    </xf>
    <xf numFmtId="0" fontId="7" fillId="0" borderId="30" xfId="0" applyFont="1" applyBorder="1" applyAlignment="1">
      <alignment horizontal="right"/>
    </xf>
    <xf numFmtId="0" fontId="0" fillId="0" borderId="0" xfId="0" applyAlignment="1">
      <alignment horizontal="right"/>
    </xf>
    <xf numFmtId="174" fontId="7" fillId="0" borderId="30" xfId="0" applyNumberFormat="1" applyFont="1" applyBorder="1"/>
    <xf numFmtId="174" fontId="6" fillId="3" borderId="30" xfId="0" applyNumberFormat="1" applyFont="1" applyFill="1" applyBorder="1"/>
    <xf numFmtId="174" fontId="0" fillId="0" borderId="0" xfId="0" applyNumberFormat="1"/>
    <xf numFmtId="49" fontId="7" fillId="0" borderId="6" xfId="0" applyNumberFormat="1" applyFont="1" applyBorder="1"/>
    <xf numFmtId="49" fontId="6" fillId="0" borderId="6" xfId="0" applyNumberFormat="1" applyFont="1" applyBorder="1"/>
    <xf numFmtId="0" fontId="7" fillId="0" borderId="16" xfId="0" applyFont="1" applyBorder="1" applyAlignment="1">
      <alignment horizontal="right"/>
    </xf>
    <xf numFmtId="0" fontId="3" fillId="0" borderId="0" xfId="0" applyFont="1" applyAlignment="1">
      <alignment horizontal="left"/>
    </xf>
    <xf numFmtId="49" fontId="49" fillId="0" borderId="0" xfId="0" applyNumberFormat="1" applyFont="1" applyAlignment="1">
      <alignment wrapText="1"/>
    </xf>
    <xf numFmtId="49" fontId="83" fillId="0" borderId="0" xfId="0" applyNumberFormat="1" applyFont="1" applyAlignment="1">
      <alignment wrapText="1"/>
    </xf>
    <xf numFmtId="0" fontId="83" fillId="0" borderId="0" xfId="0" applyFont="1"/>
    <xf numFmtId="49" fontId="49" fillId="0" borderId="0" xfId="0" applyNumberFormat="1" applyFont="1"/>
    <xf numFmtId="49" fontId="83" fillId="0" borderId="0" xfId="0" applyNumberFormat="1" applyFont="1"/>
    <xf numFmtId="49" fontId="3" fillId="10" borderId="0" xfId="0" applyNumberFormat="1" applyFont="1" applyFill="1" applyAlignment="1">
      <alignment horizontal="center"/>
    </xf>
    <xf numFmtId="169" fontId="0" fillId="0" borderId="0" xfId="0" applyNumberFormat="1"/>
    <xf numFmtId="3" fontId="0" fillId="0" borderId="0" xfId="0" applyNumberFormat="1"/>
    <xf numFmtId="42" fontId="0" fillId="16" borderId="0" xfId="0" applyNumberFormat="1" applyFill="1"/>
    <xf numFmtId="42" fontId="0" fillId="35" borderId="0" xfId="0" applyNumberFormat="1" applyFill="1"/>
    <xf numFmtId="42" fontId="0" fillId="36" borderId="0" xfId="0" applyNumberFormat="1" applyFill="1"/>
    <xf numFmtId="0" fontId="32" fillId="0" borderId="0" xfId="0" applyFont="1"/>
    <xf numFmtId="42" fontId="0" fillId="16" borderId="41" xfId="0" applyNumberFormat="1" applyFill="1" applyBorder="1"/>
    <xf numFmtId="42" fontId="0" fillId="0" borderId="41" xfId="0" applyNumberFormat="1" applyBorder="1"/>
    <xf numFmtId="0" fontId="1" fillId="0" borderId="0" xfId="11" applyAlignment="1">
      <alignment vertical="center"/>
    </xf>
    <xf numFmtId="0" fontId="58" fillId="0" borderId="1" xfId="11" applyFont="1" applyBorder="1" applyAlignment="1">
      <alignment vertical="center"/>
    </xf>
    <xf numFmtId="0" fontId="58" fillId="0" borderId="1" xfId="11" applyFont="1" applyBorder="1" applyAlignment="1">
      <alignment horizontal="center" vertical="center"/>
    </xf>
    <xf numFmtId="170" fontId="58" fillId="0" borderId="1" xfId="12" applyNumberFormat="1" applyFont="1" applyBorder="1" applyAlignment="1">
      <alignment horizontal="center" vertical="center"/>
    </xf>
    <xf numFmtId="0" fontId="1" fillId="0" borderId="1" xfId="11" applyBorder="1" applyAlignment="1">
      <alignment vertical="center"/>
    </xf>
    <xf numFmtId="170" fontId="37" fillId="0" borderId="1" xfId="12" applyNumberFormat="1" applyFont="1" applyFill="1" applyBorder="1" applyAlignment="1">
      <alignment vertical="center"/>
    </xf>
    <xf numFmtId="170" fontId="58" fillId="0" borderId="1" xfId="12" applyNumberFormat="1" applyFont="1" applyBorder="1" applyAlignment="1">
      <alignment vertical="center"/>
    </xf>
    <xf numFmtId="170" fontId="68" fillId="12" borderId="1" xfId="12" applyNumberFormat="1" applyFont="1" applyFill="1" applyBorder="1" applyAlignment="1">
      <alignment vertical="center"/>
    </xf>
    <xf numFmtId="170" fontId="69" fillId="28" borderId="1" xfId="12" applyNumberFormat="1" applyFont="1" applyFill="1" applyBorder="1" applyAlignment="1">
      <alignment vertical="center"/>
    </xf>
    <xf numFmtId="170" fontId="70" fillId="29" borderId="1" xfId="12" applyNumberFormat="1" applyFont="1" applyFill="1" applyBorder="1" applyAlignment="1">
      <alignment vertical="center"/>
    </xf>
    <xf numFmtId="170" fontId="37" fillId="0" borderId="0" xfId="12" applyNumberFormat="1" applyFont="1" applyAlignment="1">
      <alignment vertical="center"/>
    </xf>
    <xf numFmtId="170" fontId="58" fillId="0" borderId="0" xfId="12" applyNumberFormat="1" applyFont="1" applyAlignment="1">
      <alignment vertical="center"/>
    </xf>
    <xf numFmtId="165" fontId="0" fillId="19" borderId="1" xfId="0" applyNumberFormat="1" applyFill="1" applyBorder="1" applyAlignment="1">
      <alignment horizontal="right"/>
    </xf>
    <xf numFmtId="168" fontId="0" fillId="19" borderId="1" xfId="0" applyNumberFormat="1" applyFill="1" applyBorder="1" applyAlignment="1">
      <alignment horizontal="right"/>
    </xf>
    <xf numFmtId="49" fontId="5" fillId="0" borderId="0" xfId="0" applyNumberFormat="1" applyFont="1"/>
    <xf numFmtId="49" fontId="3" fillId="10" borderId="0" xfId="0" applyNumberFormat="1" applyFont="1" applyFill="1"/>
    <xf numFmtId="49" fontId="5" fillId="20" borderId="0" xfId="0" applyNumberFormat="1" applyFont="1" applyFill="1"/>
    <xf numFmtId="49" fontId="17" fillId="0" borderId="0" xfId="0" applyNumberFormat="1" applyFont="1" applyAlignment="1">
      <alignment horizontal="left" wrapText="1"/>
    </xf>
    <xf numFmtId="175" fontId="15" fillId="10" borderId="1" xfId="0" applyNumberFormat="1" applyFont="1" applyFill="1" applyBorder="1"/>
    <xf numFmtId="175" fontId="15" fillId="10" borderId="31" xfId="0" applyNumberFormat="1" applyFont="1" applyFill="1" applyBorder="1"/>
    <xf numFmtId="0" fontId="50" fillId="17" borderId="41" xfId="0" applyFont="1" applyFill="1" applyBorder="1"/>
    <xf numFmtId="0" fontId="0" fillId="17" borderId="41" xfId="0" applyFill="1" applyBorder="1"/>
    <xf numFmtId="0" fontId="35" fillId="0" borderId="0" xfId="0" applyFont="1"/>
    <xf numFmtId="49" fontId="15" fillId="0" borderId="0" xfId="0" applyNumberFormat="1" applyFont="1" applyAlignment="1">
      <alignment horizontal="left" wrapText="1"/>
    </xf>
    <xf numFmtId="0" fontId="84" fillId="0" borderId="41" xfId="0" applyFont="1" applyBorder="1"/>
    <xf numFmtId="0" fontId="33" fillId="0" borderId="0" xfId="0" applyFont="1"/>
    <xf numFmtId="49" fontId="15" fillId="0" borderId="0" xfId="0" applyNumberFormat="1" applyFont="1" applyAlignment="1">
      <alignment wrapText="1"/>
    </xf>
    <xf numFmtId="49" fontId="35" fillId="0" borderId="0" xfId="0" applyNumberFormat="1" applyFont="1" applyAlignment="1">
      <alignment horizontal="left" vertical="center" wrapText="1"/>
    </xf>
    <xf numFmtId="49" fontId="47" fillId="0" borderId="0" xfId="0" applyNumberFormat="1" applyFont="1" applyAlignment="1">
      <alignment wrapText="1"/>
    </xf>
    <xf numFmtId="49" fontId="85" fillId="0" borderId="0" xfId="0" applyNumberFormat="1" applyFont="1" applyAlignment="1">
      <alignment horizontal="left" vertical="center" wrapText="1"/>
    </xf>
    <xf numFmtId="0" fontId="50" fillId="0" borderId="41" xfId="0" applyFont="1" applyBorder="1"/>
    <xf numFmtId="49" fontId="33" fillId="0" borderId="0" xfId="0" applyNumberFormat="1" applyFont="1" applyAlignment="1">
      <alignment horizontal="left" vertical="center"/>
    </xf>
    <xf numFmtId="0" fontId="14" fillId="14" borderId="0" xfId="0" applyFont="1" applyFill="1"/>
    <xf numFmtId="0" fontId="15" fillId="14" borderId="0" xfId="0" applyFont="1" applyFill="1"/>
    <xf numFmtId="0" fontId="0" fillId="14" borderId="0" xfId="0" applyFill="1"/>
    <xf numFmtId="0" fontId="60" fillId="0" borderId="0" xfId="5"/>
    <xf numFmtId="0" fontId="35" fillId="0" borderId="0" xfId="5" applyFont="1"/>
    <xf numFmtId="0" fontId="15" fillId="0" borderId="0" xfId="5" applyFont="1"/>
    <xf numFmtId="0" fontId="88" fillId="0" borderId="0" xfId="5" applyFont="1"/>
    <xf numFmtId="164" fontId="88" fillId="7" borderId="22" xfId="5" quotePrefix="1" applyNumberFormat="1" applyFont="1" applyFill="1" applyBorder="1" applyAlignment="1">
      <alignment horizontal="center" wrapText="1"/>
    </xf>
    <xf numFmtId="164" fontId="88" fillId="0" borderId="26" xfId="5" quotePrefix="1" applyNumberFormat="1" applyFont="1" applyBorder="1" applyAlignment="1">
      <alignment horizontal="center" wrapText="1"/>
    </xf>
    <xf numFmtId="164" fontId="88" fillId="7" borderId="23" xfId="5" quotePrefix="1" applyNumberFormat="1" applyFont="1" applyFill="1" applyBorder="1" applyAlignment="1">
      <alignment horizontal="center" wrapText="1"/>
    </xf>
    <xf numFmtId="164" fontId="88" fillId="7" borderId="21" xfId="5" quotePrefix="1" applyNumberFormat="1" applyFont="1" applyFill="1" applyBorder="1" applyAlignment="1">
      <alignment horizontal="center" wrapText="1"/>
    </xf>
    <xf numFmtId="164" fontId="88" fillId="7" borderId="24" xfId="5" quotePrefix="1" applyNumberFormat="1" applyFont="1" applyFill="1" applyBorder="1" applyAlignment="1">
      <alignment horizontal="center" wrapText="1"/>
    </xf>
    <xf numFmtId="164" fontId="88" fillId="7" borderId="22" xfId="5" applyNumberFormat="1" applyFont="1" applyFill="1" applyBorder="1" applyAlignment="1" applyProtection="1">
      <alignment horizontal="center" wrapText="1"/>
      <protection locked="0"/>
    </xf>
    <xf numFmtId="164" fontId="88" fillId="7" borderId="24" xfId="5" applyNumberFormat="1" applyFont="1" applyFill="1" applyBorder="1" applyAlignment="1">
      <alignment horizontal="center" wrapText="1"/>
    </xf>
    <xf numFmtId="164" fontId="88" fillId="7" borderId="39" xfId="5" applyNumberFormat="1" applyFont="1" applyFill="1" applyBorder="1" applyAlignment="1">
      <alignment horizontal="center" wrapText="1"/>
    </xf>
    <xf numFmtId="164" fontId="88" fillId="16" borderId="68" xfId="5" quotePrefix="1" applyNumberFormat="1" applyFont="1" applyFill="1" applyBorder="1" applyAlignment="1">
      <alignment horizontal="center" wrapText="1"/>
    </xf>
    <xf numFmtId="164" fontId="88" fillId="16" borderId="26" xfId="5" quotePrefix="1" applyNumberFormat="1" applyFont="1" applyFill="1" applyBorder="1" applyAlignment="1">
      <alignment horizontal="center" wrapText="1"/>
    </xf>
    <xf numFmtId="0" fontId="89" fillId="0" borderId="0" xfId="5" applyFont="1"/>
    <xf numFmtId="49" fontId="89" fillId="10" borderId="10" xfId="5" applyNumberFormat="1" applyFont="1" applyFill="1" applyBorder="1" applyAlignment="1" applyProtection="1">
      <alignment horizontal="left" vertical="center" wrapText="1"/>
      <protection locked="0"/>
    </xf>
    <xf numFmtId="38" fontId="89" fillId="10" borderId="10" xfId="5" applyNumberFormat="1" applyFont="1" applyFill="1" applyBorder="1" applyAlignment="1" applyProtection="1">
      <alignment horizontal="center"/>
      <protection locked="0"/>
    </xf>
    <xf numFmtId="38" fontId="88" fillId="10" borderId="12" xfId="5" applyNumberFormat="1" applyFont="1" applyFill="1" applyBorder="1" applyAlignment="1" applyProtection="1">
      <alignment horizontal="center"/>
      <protection locked="0"/>
    </xf>
    <xf numFmtId="38" fontId="89" fillId="37" borderId="10" xfId="5" applyNumberFormat="1" applyFont="1" applyFill="1" applyBorder="1" applyAlignment="1">
      <alignment horizontal="center"/>
    </xf>
    <xf numFmtId="164" fontId="89" fillId="10" borderId="9" xfId="5" applyNumberFormat="1" applyFont="1" applyFill="1" applyBorder="1" applyAlignment="1" applyProtection="1">
      <alignment horizontal="center"/>
      <protection locked="0"/>
    </xf>
    <xf numFmtId="44" fontId="88" fillId="37" borderId="10" xfId="13" applyFont="1" applyFill="1" applyBorder="1" applyAlignment="1" applyProtection="1">
      <alignment horizontal="center"/>
    </xf>
    <xf numFmtId="164" fontId="90" fillId="37" borderId="10" xfId="5" applyNumberFormat="1" applyFont="1" applyFill="1" applyBorder="1" applyAlignment="1">
      <alignment horizontal="center"/>
    </xf>
    <xf numFmtId="44" fontId="88" fillId="37" borderId="11" xfId="5" applyNumberFormat="1" applyFont="1" applyFill="1" applyBorder="1" applyAlignment="1">
      <alignment horizontal="center"/>
    </xf>
    <xf numFmtId="166" fontId="89" fillId="10" borderId="9" xfId="5" applyNumberFormat="1" applyFont="1" applyFill="1" applyBorder="1" applyAlignment="1" applyProtection="1">
      <alignment horizontal="center"/>
      <protection locked="0"/>
    </xf>
    <xf numFmtId="3" fontId="89" fillId="10" borderId="10" xfId="5" applyNumberFormat="1" applyFont="1" applyFill="1" applyBorder="1" applyAlignment="1" applyProtection="1">
      <alignment horizontal="center"/>
      <protection locked="0"/>
    </xf>
    <xf numFmtId="44" fontId="88" fillId="37" borderId="11" xfId="13" applyFont="1" applyFill="1" applyBorder="1" applyAlignment="1" applyProtection="1">
      <alignment horizontal="center"/>
    </xf>
    <xf numFmtId="176" fontId="89" fillId="10" borderId="9" xfId="5" applyNumberFormat="1" applyFont="1" applyFill="1" applyBorder="1" applyAlignment="1">
      <alignment horizontal="center"/>
    </xf>
    <xf numFmtId="177" fontId="89" fillId="10" borderId="10" xfId="5" applyNumberFormat="1" applyFont="1" applyFill="1" applyBorder="1" applyAlignment="1" applyProtection="1">
      <alignment horizontal="center"/>
      <protection locked="0"/>
    </xf>
    <xf numFmtId="164" fontId="89" fillId="10" borderId="9" xfId="5" applyNumberFormat="1" applyFont="1" applyFill="1" applyBorder="1" applyAlignment="1">
      <alignment horizontal="center"/>
    </xf>
    <xf numFmtId="164" fontId="89" fillId="10" borderId="29" xfId="13" applyNumberFormat="1" applyFont="1" applyFill="1" applyBorder="1" applyAlignment="1" applyProtection="1">
      <alignment horizontal="center"/>
    </xf>
    <xf numFmtId="42" fontId="88" fillId="16" borderId="69" xfId="13" applyNumberFormat="1" applyFont="1" applyFill="1" applyBorder="1" applyAlignment="1" applyProtection="1">
      <alignment horizontal="center"/>
    </xf>
    <xf numFmtId="42" fontId="88" fillId="16" borderId="35" xfId="13" applyNumberFormat="1" applyFont="1" applyFill="1" applyBorder="1" applyAlignment="1" applyProtection="1">
      <alignment horizontal="center"/>
    </xf>
    <xf numFmtId="49" fontId="89" fillId="24" borderId="10" xfId="5" applyNumberFormat="1" applyFont="1" applyFill="1" applyBorder="1" applyAlignment="1" applyProtection="1">
      <alignment horizontal="left" vertical="center" wrapText="1"/>
      <protection locked="0"/>
    </xf>
    <xf numFmtId="38" fontId="89" fillId="24" borderId="10" xfId="5" applyNumberFormat="1" applyFont="1" applyFill="1" applyBorder="1" applyAlignment="1" applyProtection="1">
      <alignment horizontal="center"/>
      <protection locked="0"/>
    </xf>
    <xf numFmtId="38" fontId="88" fillId="24" borderId="12" xfId="5" applyNumberFormat="1" applyFont="1" applyFill="1" applyBorder="1" applyAlignment="1" applyProtection="1">
      <alignment horizontal="center"/>
      <protection locked="0"/>
    </xf>
    <xf numFmtId="38" fontId="89" fillId="24" borderId="10" xfId="5" applyNumberFormat="1" applyFont="1" applyFill="1" applyBorder="1" applyAlignment="1">
      <alignment horizontal="center"/>
    </xf>
    <xf numFmtId="164" fontId="89" fillId="24" borderId="9" xfId="5" applyNumberFormat="1" applyFont="1" applyFill="1" applyBorder="1" applyAlignment="1" applyProtection="1">
      <alignment horizontal="center"/>
      <protection locked="0"/>
    </xf>
    <xf numFmtId="44" fontId="88" fillId="24" borderId="10" xfId="13" applyFont="1" applyFill="1" applyBorder="1" applyAlignment="1" applyProtection="1">
      <alignment horizontal="center"/>
    </xf>
    <xf numFmtId="164" fontId="90" fillId="24" borderId="10" xfId="5" applyNumberFormat="1" applyFont="1" applyFill="1" applyBorder="1" applyAlignment="1">
      <alignment horizontal="center"/>
    </xf>
    <xf numFmtId="44" fontId="88" fillId="24" borderId="11" xfId="5" applyNumberFormat="1" applyFont="1" applyFill="1" applyBorder="1" applyAlignment="1">
      <alignment horizontal="center"/>
    </xf>
    <xf numFmtId="166" fontId="89" fillId="24" borderId="9" xfId="5" applyNumberFormat="1" applyFont="1" applyFill="1" applyBorder="1" applyAlignment="1" applyProtection="1">
      <alignment horizontal="center"/>
      <protection locked="0"/>
    </xf>
    <xf numFmtId="3" fontId="89" fillId="24" borderId="10" xfId="5" applyNumberFormat="1" applyFont="1" applyFill="1" applyBorder="1" applyAlignment="1" applyProtection="1">
      <alignment horizontal="center"/>
      <protection locked="0"/>
    </xf>
    <xf numFmtId="44" fontId="88" fillId="24" borderId="11" xfId="13" applyFont="1" applyFill="1" applyBorder="1" applyAlignment="1" applyProtection="1">
      <alignment horizontal="center"/>
    </xf>
    <xf numFmtId="176" fontId="89" fillId="24" borderId="9" xfId="5" applyNumberFormat="1" applyFont="1" applyFill="1" applyBorder="1" applyAlignment="1">
      <alignment horizontal="center"/>
    </xf>
    <xf numFmtId="177" fontId="89" fillId="24" borderId="10" xfId="5" applyNumberFormat="1" applyFont="1" applyFill="1" applyBorder="1" applyAlignment="1" applyProtection="1">
      <alignment horizontal="center"/>
      <protection locked="0"/>
    </xf>
    <xf numFmtId="164" fontId="89" fillId="24" borderId="9" xfId="5" applyNumberFormat="1" applyFont="1" applyFill="1" applyBorder="1" applyAlignment="1">
      <alignment horizontal="center"/>
    </xf>
    <xf numFmtId="164" fontId="89" fillId="24" borderId="29" xfId="13" applyNumberFormat="1" applyFont="1" applyFill="1" applyBorder="1" applyAlignment="1" applyProtection="1">
      <alignment horizontal="center"/>
    </xf>
    <xf numFmtId="42" fontId="88" fillId="24" borderId="69" xfId="13" applyNumberFormat="1" applyFont="1" applyFill="1" applyBorder="1" applyAlignment="1" applyProtection="1">
      <alignment horizontal="center"/>
    </xf>
    <xf numFmtId="42" fontId="88" fillId="24" borderId="35" xfId="13" applyNumberFormat="1" applyFont="1" applyFill="1" applyBorder="1" applyAlignment="1" applyProtection="1">
      <alignment horizontal="center"/>
    </xf>
    <xf numFmtId="164" fontId="88" fillId="19" borderId="70" xfId="5" quotePrefix="1" applyNumberFormat="1" applyFont="1" applyFill="1" applyBorder="1" applyAlignment="1">
      <alignment horizontal="left"/>
    </xf>
    <xf numFmtId="164" fontId="89" fillId="19" borderId="71" xfId="5" quotePrefix="1" applyNumberFormat="1" applyFont="1" applyFill="1" applyBorder="1" applyAlignment="1">
      <alignment horizontal="center" wrapText="1"/>
    </xf>
    <xf numFmtId="164" fontId="88" fillId="19" borderId="70" xfId="5" quotePrefix="1" applyNumberFormat="1" applyFont="1" applyFill="1" applyBorder="1" applyAlignment="1">
      <alignment horizontal="center"/>
    </xf>
    <xf numFmtId="164" fontId="89" fillId="19" borderId="70" xfId="5" applyNumberFormat="1" applyFont="1" applyFill="1" applyBorder="1" applyAlignment="1">
      <alignment horizontal="center"/>
    </xf>
    <xf numFmtId="38" fontId="89" fillId="19" borderId="70" xfId="5" applyNumberFormat="1" applyFont="1" applyFill="1" applyBorder="1" applyAlignment="1">
      <alignment horizontal="center"/>
    </xf>
    <xf numFmtId="38" fontId="89" fillId="19" borderId="72" xfId="5" applyNumberFormat="1" applyFont="1" applyFill="1" applyBorder="1" applyAlignment="1">
      <alignment horizontal="center"/>
    </xf>
    <xf numFmtId="38" fontId="89" fillId="19" borderId="41" xfId="5" applyNumberFormat="1" applyFont="1" applyFill="1" applyBorder="1" applyAlignment="1">
      <alignment horizontal="center"/>
    </xf>
    <xf numFmtId="164" fontId="89" fillId="19" borderId="73" xfId="5" applyNumberFormat="1" applyFont="1" applyFill="1" applyBorder="1" applyAlignment="1">
      <alignment horizontal="center"/>
    </xf>
    <xf numFmtId="164" fontId="88" fillId="19" borderId="74" xfId="5" applyNumberFormat="1" applyFont="1" applyFill="1" applyBorder="1" applyAlignment="1">
      <alignment horizontal="center"/>
    </xf>
    <xf numFmtId="164" fontId="88" fillId="19" borderId="41" xfId="5" applyNumberFormat="1" applyFont="1" applyFill="1" applyBorder="1" applyAlignment="1">
      <alignment horizontal="center"/>
    </xf>
    <xf numFmtId="3" fontId="89" fillId="19" borderId="70" xfId="5" applyNumberFormat="1" applyFont="1" applyFill="1" applyBorder="1" applyAlignment="1">
      <alignment horizontal="center"/>
    </xf>
    <xf numFmtId="164" fontId="88" fillId="19" borderId="73" xfId="5" applyNumberFormat="1" applyFont="1" applyFill="1" applyBorder="1" applyAlignment="1">
      <alignment horizontal="center"/>
    </xf>
    <xf numFmtId="164" fontId="88" fillId="19" borderId="70" xfId="5" applyNumberFormat="1" applyFont="1" applyFill="1" applyBorder="1" applyAlignment="1" applyProtection="1">
      <alignment horizontal="center"/>
      <protection locked="0"/>
    </xf>
    <xf numFmtId="42" fontId="88" fillId="19" borderId="71" xfId="13" applyNumberFormat="1" applyFont="1" applyFill="1" applyBorder="1" applyAlignment="1" applyProtection="1">
      <alignment horizontal="center"/>
    </xf>
    <xf numFmtId="42" fontId="88" fillId="19" borderId="75" xfId="13" applyNumberFormat="1" applyFont="1" applyFill="1" applyBorder="1" applyAlignment="1" applyProtection="1">
      <alignment horizontal="center"/>
    </xf>
    <xf numFmtId="0" fontId="17" fillId="14" borderId="32" xfId="0" applyFont="1" applyFill="1" applyBorder="1" applyAlignment="1">
      <alignment horizontal="left" vertical="top" wrapText="1"/>
    </xf>
    <xf numFmtId="0" fontId="17" fillId="14" borderId="33" xfId="0" applyFont="1" applyFill="1" applyBorder="1" applyAlignment="1">
      <alignment horizontal="left" vertical="top" wrapText="1"/>
    </xf>
    <xf numFmtId="0" fontId="17" fillId="14" borderId="34" xfId="0" applyFont="1" applyFill="1" applyBorder="1" applyAlignment="1">
      <alignment horizontal="left" vertical="top" wrapText="1"/>
    </xf>
    <xf numFmtId="0" fontId="17" fillId="14" borderId="36" xfId="0" applyFont="1" applyFill="1" applyBorder="1" applyAlignment="1">
      <alignment horizontal="left" vertical="top" wrapText="1"/>
    </xf>
    <xf numFmtId="0" fontId="17" fillId="14" borderId="0" xfId="0" applyFont="1" applyFill="1" applyAlignment="1">
      <alignment horizontal="left" vertical="top" wrapText="1"/>
    </xf>
    <xf numFmtId="0" fontId="17" fillId="14" borderId="37" xfId="0" applyFont="1" applyFill="1" applyBorder="1" applyAlignment="1">
      <alignment horizontal="left" vertical="top" wrapText="1"/>
    </xf>
    <xf numFmtId="0" fontId="17" fillId="14" borderId="38" xfId="0" applyFont="1" applyFill="1" applyBorder="1" applyAlignment="1">
      <alignment horizontal="left" vertical="top" wrapText="1"/>
    </xf>
    <xf numFmtId="0" fontId="17" fillId="14" borderId="41" xfId="0" applyFont="1" applyFill="1" applyBorder="1" applyAlignment="1">
      <alignment horizontal="left" vertical="top" wrapText="1"/>
    </xf>
    <xf numFmtId="0" fontId="17" fillId="14" borderId="45" xfId="0" applyFont="1" applyFill="1" applyBorder="1" applyAlignment="1">
      <alignment horizontal="left" vertical="top" wrapText="1"/>
    </xf>
    <xf numFmtId="0" fontId="22" fillId="0" borderId="0" xfId="0" applyFont="1" applyAlignment="1">
      <alignment horizontal="left" vertical="top" wrapText="1"/>
    </xf>
    <xf numFmtId="0" fontId="15" fillId="0" borderId="0" xfId="0" applyFont="1" applyAlignment="1">
      <alignment horizontal="left" wrapText="1"/>
    </xf>
    <xf numFmtId="0" fontId="15" fillId="11" borderId="36" xfId="0" applyFont="1" applyFill="1" applyBorder="1" applyAlignment="1">
      <alignment horizontal="left" vertical="top" wrapText="1"/>
    </xf>
    <xf numFmtId="0" fontId="15" fillId="11" borderId="0" xfId="0" applyFont="1" applyFill="1" applyAlignment="1">
      <alignment horizontal="left" vertical="top" wrapText="1"/>
    </xf>
    <xf numFmtId="0" fontId="15" fillId="11" borderId="37" xfId="0" applyFont="1" applyFill="1" applyBorder="1" applyAlignment="1">
      <alignment horizontal="left" vertical="top" wrapText="1"/>
    </xf>
    <xf numFmtId="0" fontId="15" fillId="11" borderId="38" xfId="0" applyFont="1" applyFill="1" applyBorder="1" applyAlignment="1">
      <alignment horizontal="left" vertical="top" wrapText="1"/>
    </xf>
    <xf numFmtId="0" fontId="15" fillId="11" borderId="41" xfId="0" applyFont="1" applyFill="1" applyBorder="1" applyAlignment="1">
      <alignment horizontal="left" vertical="top" wrapText="1"/>
    </xf>
    <xf numFmtId="0" fontId="15" fillId="11" borderId="45" xfId="0" applyFont="1" applyFill="1" applyBorder="1" applyAlignment="1">
      <alignment horizontal="left" vertical="top" wrapText="1"/>
    </xf>
    <xf numFmtId="0" fontId="29" fillId="12" borderId="36" xfId="0" applyFont="1" applyFill="1" applyBorder="1" applyAlignment="1">
      <alignment wrapText="1"/>
    </xf>
    <xf numFmtId="0" fontId="0" fillId="0" borderId="37" xfId="0" applyBorder="1" applyAlignment="1">
      <alignment wrapText="1"/>
    </xf>
    <xf numFmtId="0" fontId="5" fillId="10" borderId="0" xfId="0" applyFont="1" applyFill="1" applyAlignment="1">
      <alignment horizontal="left" vertical="center" wrapText="1"/>
    </xf>
    <xf numFmtId="0" fontId="12" fillId="10" borderId="30" xfId="0" applyFont="1" applyFill="1" applyBorder="1" applyAlignment="1">
      <alignment horizontal="center"/>
    </xf>
    <xf numFmtId="0" fontId="12" fillId="10" borderId="31" xfId="0" applyFont="1" applyFill="1" applyBorder="1" applyAlignment="1">
      <alignment horizontal="center"/>
    </xf>
    <xf numFmtId="49" fontId="5" fillId="0" borderId="0" xfId="0" applyNumberFormat="1" applyFont="1" applyAlignment="1">
      <alignment wrapText="1"/>
    </xf>
    <xf numFmtId="0" fontId="24" fillId="0" borderId="0" xfId="0" applyFont="1" applyAlignment="1">
      <alignment horizontal="left" vertical="top" wrapText="1"/>
    </xf>
    <xf numFmtId="0" fontId="0" fillId="0" borderId="2" xfId="0" applyBorder="1" applyAlignment="1">
      <alignment horizontal="center"/>
    </xf>
    <xf numFmtId="0" fontId="0" fillId="0" borderId="31" xfId="0" applyBorder="1" applyAlignment="1">
      <alignment horizontal="center"/>
    </xf>
    <xf numFmtId="0" fontId="5" fillId="0" borderId="2" xfId="0" applyFont="1" applyBorder="1" applyAlignment="1">
      <alignment horizontal="center" vertical="center" wrapText="1"/>
    </xf>
    <xf numFmtId="0" fontId="5" fillId="0" borderId="31" xfId="0" applyFont="1" applyBorder="1" applyAlignment="1">
      <alignment horizontal="center" vertical="center" wrapText="1"/>
    </xf>
    <xf numFmtId="0" fontId="77" fillId="32" borderId="2" xfId="9" applyFont="1" applyFill="1" applyBorder="1" applyAlignment="1">
      <alignment horizontal="right" vertical="center" wrapText="1"/>
    </xf>
    <xf numFmtId="0" fontId="77" fillId="32" borderId="30" xfId="9" applyFont="1" applyFill="1" applyBorder="1" applyAlignment="1">
      <alignment horizontal="right" vertical="center" wrapText="1"/>
    </xf>
    <xf numFmtId="0" fontId="77" fillId="32" borderId="31" xfId="9" applyFont="1" applyFill="1" applyBorder="1" applyAlignment="1">
      <alignment horizontal="right" vertical="center" wrapText="1"/>
    </xf>
    <xf numFmtId="170" fontId="77" fillId="32" borderId="1" xfId="10" applyNumberFormat="1" applyFont="1" applyFill="1" applyBorder="1" applyAlignment="1">
      <alignment horizontal="center" vertical="center" wrapText="1"/>
    </xf>
    <xf numFmtId="0" fontId="80" fillId="32" borderId="2" xfId="9" applyFont="1" applyFill="1" applyBorder="1" applyAlignment="1">
      <alignment horizontal="right" vertical="center" wrapText="1"/>
    </xf>
    <xf numFmtId="0" fontId="80" fillId="32" borderId="30" xfId="9" applyFont="1" applyFill="1" applyBorder="1" applyAlignment="1">
      <alignment horizontal="right" vertical="center" wrapText="1"/>
    </xf>
    <xf numFmtId="0" fontId="80" fillId="32" borderId="31" xfId="9" applyFont="1" applyFill="1" applyBorder="1" applyAlignment="1">
      <alignment horizontal="right" vertical="center" wrapText="1"/>
    </xf>
    <xf numFmtId="170" fontId="80" fillId="32" borderId="1" xfId="10" applyNumberFormat="1" applyFont="1" applyFill="1" applyBorder="1" applyAlignment="1">
      <alignment horizontal="center" vertical="center" wrapText="1"/>
    </xf>
    <xf numFmtId="0" fontId="5" fillId="0" borderId="0" xfId="0" applyFont="1"/>
    <xf numFmtId="49" fontId="88" fillId="24" borderId="2" xfId="5" applyNumberFormat="1" applyFont="1" applyFill="1" applyBorder="1" applyAlignment="1" applyProtection="1">
      <alignment horizontal="left" vertical="center" wrapText="1"/>
      <protection locked="0"/>
    </xf>
    <xf numFmtId="49" fontId="88" fillId="24" borderId="31" xfId="5" applyNumberFormat="1" applyFont="1" applyFill="1" applyBorder="1" applyAlignment="1" applyProtection="1">
      <alignment horizontal="left" vertical="center" wrapText="1"/>
      <protection locked="0"/>
    </xf>
    <xf numFmtId="0" fontId="3" fillId="0" borderId="0" xfId="0" applyFont="1" applyAlignment="1">
      <alignment vertical="top" wrapText="1"/>
    </xf>
    <xf numFmtId="0" fontId="3" fillId="0" borderId="0" xfId="0" applyFont="1" applyAlignment="1">
      <alignment vertical="top"/>
    </xf>
    <xf numFmtId="0" fontId="5" fillId="0" borderId="0" xfId="0" applyFont="1" applyAlignment="1">
      <alignment wrapText="1"/>
    </xf>
    <xf numFmtId="0" fontId="22" fillId="21" borderId="0" xfId="0" applyFont="1" applyFill="1" applyAlignment="1">
      <alignment wrapText="1"/>
    </xf>
    <xf numFmtId="0" fontId="33" fillId="0" borderId="0" xfId="0" applyFont="1" applyAlignment="1">
      <alignment horizontal="left" vertical="center" wrapText="1"/>
    </xf>
    <xf numFmtId="0" fontId="47" fillId="0" borderId="0" xfId="0" applyFont="1" applyAlignment="1">
      <alignment wrapText="1"/>
    </xf>
    <xf numFmtId="0" fontId="0" fillId="0" borderId="0" xfId="0" applyAlignment="1">
      <alignment wrapText="1"/>
    </xf>
    <xf numFmtId="0" fontId="17" fillId="0" borderId="0" xfId="0" applyFont="1" applyAlignment="1">
      <alignment horizontal="left" wrapText="1"/>
    </xf>
    <xf numFmtId="49" fontId="17" fillId="0" borderId="0" xfId="0" applyNumberFormat="1" applyFont="1" applyAlignment="1">
      <alignment horizontal="left" wrapText="1"/>
    </xf>
    <xf numFmtId="0" fontId="17" fillId="0" borderId="0" xfId="0" applyFont="1" applyAlignment="1">
      <alignment horizontal="left" vertical="top" wrapText="1"/>
    </xf>
    <xf numFmtId="0" fontId="30" fillId="0" borderId="0" xfId="0" applyFont="1" applyAlignment="1">
      <alignment horizontal="center"/>
    </xf>
    <xf numFmtId="0" fontId="15" fillId="0" borderId="0" xfId="0" applyFont="1" applyAlignment="1">
      <alignment horizontal="left"/>
    </xf>
    <xf numFmtId="0" fontId="3" fillId="0" borderId="0" xfId="0" applyFont="1" applyAlignment="1">
      <alignment horizontal="left"/>
    </xf>
    <xf numFmtId="0" fontId="15" fillId="0" borderId="0" xfId="0" applyFont="1" applyAlignment="1">
      <alignment horizontal="left" wrapText="1"/>
    </xf>
    <xf numFmtId="0" fontId="35" fillId="21" borderId="0" xfId="0" applyFont="1" applyFill="1"/>
    <xf numFmtId="49" fontId="15" fillId="0" borderId="0" xfId="0" applyNumberFormat="1" applyFont="1" applyAlignment="1">
      <alignment horizontal="left" wrapText="1"/>
    </xf>
    <xf numFmtId="49" fontId="15" fillId="0" borderId="0" xfId="0" applyNumberFormat="1" applyFont="1" applyAlignment="1">
      <alignment wrapText="1"/>
    </xf>
    <xf numFmtId="49" fontId="3" fillId="0" borderId="1" xfId="0" applyNumberFormat="1" applyFont="1" applyBorder="1" applyAlignment="1">
      <alignment vertical="center" wrapText="1"/>
    </xf>
    <xf numFmtId="0" fontId="3" fillId="0" borderId="1" xfId="0" applyFont="1" applyBorder="1"/>
    <xf numFmtId="0" fontId="0" fillId="0" borderId="1" xfId="0" applyBorder="1"/>
    <xf numFmtId="0" fontId="5" fillId="10" borderId="0" xfId="0" applyFont="1" applyFill="1" applyAlignment="1">
      <alignment horizontal="left" vertical="center" wrapText="1"/>
    </xf>
    <xf numFmtId="0" fontId="49" fillId="16" borderId="41" xfId="0" applyFont="1" applyFill="1" applyBorder="1" applyAlignment="1">
      <alignment horizontal="center"/>
    </xf>
    <xf numFmtId="0" fontId="49" fillId="16" borderId="47" xfId="0" applyFont="1" applyFill="1" applyBorder="1" applyAlignment="1">
      <alignment horizontal="center"/>
    </xf>
    <xf numFmtId="0" fontId="49" fillId="15" borderId="41" xfId="0" applyFont="1" applyFill="1" applyBorder="1" applyAlignment="1">
      <alignment horizontal="center"/>
    </xf>
    <xf numFmtId="0" fontId="3" fillId="0" borderId="0" xfId="0" applyFont="1" applyAlignment="1">
      <alignment horizontal="left" vertical="top" wrapText="1"/>
    </xf>
    <xf numFmtId="0" fontId="38" fillId="0" borderId="0" xfId="0" applyFont="1" applyAlignment="1">
      <alignment horizontal="left" vertical="top" wrapText="1"/>
    </xf>
    <xf numFmtId="0" fontId="5" fillId="0" borderId="0" xfId="0" applyFont="1" applyAlignment="1">
      <alignment horizontal="left" vertical="center" wrapText="1"/>
    </xf>
    <xf numFmtId="0" fontId="5" fillId="19" borderId="1" xfId="0" applyFont="1" applyFill="1" applyBorder="1"/>
    <xf numFmtId="49" fontId="5" fillId="0" borderId="0" xfId="0" applyNumberFormat="1" applyFont="1" applyAlignment="1">
      <alignment vertical="top" wrapText="1"/>
    </xf>
    <xf numFmtId="0" fontId="0" fillId="0" borderId="2" xfId="0" applyBorder="1"/>
    <xf numFmtId="0" fontId="0" fillId="0" borderId="31" xfId="0" applyBorder="1"/>
    <xf numFmtId="0" fontId="38" fillId="0" borderId="0" xfId="0" applyFont="1" applyAlignment="1">
      <alignment horizontal="left" vertical="top"/>
    </xf>
    <xf numFmtId="0" fontId="5" fillId="0" borderId="0" xfId="0" applyFont="1" applyAlignment="1">
      <alignment horizontal="left" vertical="top" wrapText="1"/>
    </xf>
    <xf numFmtId="0" fontId="33" fillId="0" borderId="2" xfId="0" applyFont="1" applyBorder="1" applyAlignment="1">
      <alignment horizontal="center"/>
    </xf>
    <xf numFmtId="0" fontId="33" fillId="0" borderId="31" xfId="0" applyFont="1" applyBorder="1" applyAlignment="1">
      <alignment horizontal="center"/>
    </xf>
    <xf numFmtId="49" fontId="17" fillId="0" borderId="1" xfId="0" applyNumberFormat="1" applyFont="1" applyBorder="1" applyAlignment="1">
      <alignment horizontal="center" wrapText="1"/>
    </xf>
    <xf numFmtId="0" fontId="15" fillId="0" borderId="1" xfId="0" applyFont="1" applyBorder="1"/>
    <xf numFmtId="0" fontId="38" fillId="0" borderId="0" xfId="0" applyFont="1" applyAlignment="1">
      <alignment horizontal="center" vertical="center"/>
    </xf>
    <xf numFmtId="0" fontId="8" fillId="0" borderId="42" xfId="0" applyFont="1" applyBorder="1" applyAlignment="1">
      <alignment horizontal="center"/>
    </xf>
    <xf numFmtId="0" fontId="0" fillId="0" borderId="44" xfId="0" applyBorder="1"/>
    <xf numFmtId="0" fontId="0" fillId="0" borderId="0" xfId="0" applyAlignment="1">
      <alignment vertical="top"/>
    </xf>
    <xf numFmtId="0" fontId="8" fillId="0" borderId="67" xfId="0" applyFont="1" applyBorder="1" applyAlignment="1">
      <alignment horizontal="center"/>
    </xf>
    <xf numFmtId="49" fontId="5" fillId="0" borderId="0" xfId="0" applyNumberFormat="1" applyFont="1" applyAlignment="1">
      <alignment wrapText="1"/>
    </xf>
    <xf numFmtId="0" fontId="8" fillId="16" borderId="27" xfId="0" applyFont="1" applyFill="1" applyBorder="1" applyAlignment="1">
      <alignment horizontal="center"/>
    </xf>
    <xf numFmtId="0" fontId="8" fillId="16" borderId="44" xfId="0" applyFont="1" applyFill="1" applyBorder="1" applyAlignment="1">
      <alignment horizontal="center"/>
    </xf>
    <xf numFmtId="0" fontId="8" fillId="16" borderId="2" xfId="0" applyFont="1" applyFill="1" applyBorder="1" applyAlignment="1">
      <alignment horizontal="center"/>
    </xf>
    <xf numFmtId="0" fontId="8" fillId="16" borderId="31" xfId="0" applyFont="1" applyFill="1" applyBorder="1" applyAlignment="1">
      <alignment horizontal="center"/>
    </xf>
    <xf numFmtId="0" fontId="8" fillId="15" borderId="27" xfId="0" applyFont="1" applyFill="1" applyBorder="1" applyAlignment="1">
      <alignment horizontal="center"/>
    </xf>
    <xf numFmtId="0" fontId="8" fillId="15" borderId="44" xfId="0" applyFont="1" applyFill="1" applyBorder="1" applyAlignment="1">
      <alignment horizontal="center"/>
    </xf>
    <xf numFmtId="0" fontId="8" fillId="15" borderId="2" xfId="0" applyFont="1" applyFill="1" applyBorder="1" applyAlignment="1">
      <alignment horizontal="center"/>
    </xf>
    <xf numFmtId="0" fontId="8" fillId="15" borderId="31" xfId="0" applyFont="1" applyFill="1" applyBorder="1" applyAlignment="1">
      <alignment horizontal="center"/>
    </xf>
    <xf numFmtId="0" fontId="12" fillId="10" borderId="30" xfId="0" applyFont="1" applyFill="1" applyBorder="1" applyAlignment="1">
      <alignment horizontal="center"/>
    </xf>
    <xf numFmtId="0" fontId="12" fillId="10" borderId="31" xfId="0" applyFont="1" applyFill="1" applyBorder="1" applyAlignment="1">
      <alignment horizontal="center"/>
    </xf>
    <xf numFmtId="0" fontId="11" fillId="2" borderId="48" xfId="0" applyFont="1" applyFill="1" applyBorder="1" applyAlignment="1">
      <alignment horizontal="center"/>
    </xf>
    <xf numFmtId="0" fontId="11" fillId="2" borderId="49" xfId="0" applyFont="1" applyFill="1" applyBorder="1" applyAlignment="1">
      <alignment horizontal="center"/>
    </xf>
    <xf numFmtId="0" fontId="0" fillId="0" borderId="2" xfId="0" applyBorder="1" applyAlignment="1">
      <alignment horizontal="center"/>
    </xf>
    <xf numFmtId="0" fontId="0" fillId="0" borderId="31" xfId="0" applyBorder="1" applyAlignment="1">
      <alignment horizontal="center"/>
    </xf>
    <xf numFmtId="0" fontId="5" fillId="0" borderId="2" xfId="0" applyFont="1" applyBorder="1" applyAlignment="1">
      <alignment horizontal="center" vertical="center" wrapText="1"/>
    </xf>
    <xf numFmtId="0" fontId="5" fillId="0" borderId="31" xfId="0" applyFont="1" applyBorder="1" applyAlignment="1">
      <alignment horizontal="center" vertical="center" wrapText="1"/>
    </xf>
    <xf numFmtId="0" fontId="18" fillId="0" borderId="2" xfId="0" applyFont="1" applyBorder="1" applyAlignment="1">
      <alignment horizont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7" fillId="14" borderId="0" xfId="0" applyFont="1" applyFill="1"/>
    <xf numFmtId="0" fontId="0" fillId="0" borderId="0" xfId="0"/>
    <xf numFmtId="0" fontId="15" fillId="0" borderId="0" xfId="0" applyFont="1" applyAlignment="1">
      <alignment wrapText="1"/>
    </xf>
    <xf numFmtId="0" fontId="15" fillId="0" borderId="0" xfId="0" applyFont="1"/>
    <xf numFmtId="0" fontId="22" fillId="0" borderId="0" xfId="0" applyFont="1" applyAlignment="1">
      <alignment vertical="top" wrapText="1"/>
    </xf>
    <xf numFmtId="0" fontId="3" fillId="0" borderId="0" xfId="0" applyFont="1" applyAlignment="1">
      <alignment horizontal="left" vertical="top"/>
    </xf>
    <xf numFmtId="0" fontId="5" fillId="0" borderId="0" xfId="0" applyFont="1" applyAlignment="1">
      <alignment horizontal="left" wrapText="1"/>
    </xf>
    <xf numFmtId="0" fontId="15"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vertical="top" wrapText="1"/>
    </xf>
    <xf numFmtId="0" fontId="63" fillId="12" borderId="2" xfId="5" applyFont="1" applyFill="1" applyBorder="1" applyAlignment="1">
      <alignment horizontal="center" vertical="center"/>
    </xf>
    <xf numFmtId="0" fontId="63" fillId="12" borderId="30" xfId="5" applyFont="1" applyFill="1" applyBorder="1" applyAlignment="1">
      <alignment horizontal="center" vertical="center"/>
    </xf>
    <xf numFmtId="0" fontId="63" fillId="12" borderId="31" xfId="5" applyFont="1" applyFill="1" applyBorder="1" applyAlignment="1">
      <alignment horizontal="center" vertical="center"/>
    </xf>
    <xf numFmtId="0" fontId="64" fillId="28" borderId="2" xfId="5" applyFont="1" applyFill="1" applyBorder="1" applyAlignment="1">
      <alignment horizontal="center" vertical="center"/>
    </xf>
    <xf numFmtId="0" fontId="64" fillId="28" borderId="30" xfId="5" applyFont="1" applyFill="1" applyBorder="1" applyAlignment="1">
      <alignment horizontal="center" vertical="center"/>
    </xf>
    <xf numFmtId="0" fontId="64" fillId="28" borderId="31" xfId="5" applyFont="1" applyFill="1" applyBorder="1" applyAlignment="1">
      <alignment horizontal="center" vertical="center"/>
    </xf>
    <xf numFmtId="0" fontId="65" fillId="29" borderId="2" xfId="5" applyFont="1" applyFill="1" applyBorder="1" applyAlignment="1">
      <alignment horizontal="center" vertical="center"/>
    </xf>
    <xf numFmtId="0" fontId="65" fillId="29" borderId="30" xfId="5" applyFont="1" applyFill="1" applyBorder="1" applyAlignment="1">
      <alignment horizontal="center" vertical="center"/>
    </xf>
    <xf numFmtId="0" fontId="65" fillId="29" borderId="31" xfId="5" applyFont="1" applyFill="1" applyBorder="1" applyAlignment="1">
      <alignment horizontal="center" vertical="center"/>
    </xf>
    <xf numFmtId="0" fontId="67" fillId="32" borderId="1" xfId="11" applyFont="1" applyFill="1" applyBorder="1" applyAlignment="1">
      <alignment horizontal="center" vertical="center"/>
    </xf>
    <xf numFmtId="170" fontId="47" fillId="0" borderId="1" xfId="12" applyNumberFormat="1" applyFont="1" applyBorder="1" applyAlignment="1">
      <alignment horizontal="left" vertical="center"/>
    </xf>
    <xf numFmtId="0" fontId="70" fillId="29" borderId="2" xfId="11" applyFont="1" applyFill="1" applyBorder="1" applyAlignment="1">
      <alignment horizontal="right" vertical="center"/>
    </xf>
    <xf numFmtId="0" fontId="70" fillId="29" borderId="30" xfId="11" applyFont="1" applyFill="1" applyBorder="1" applyAlignment="1">
      <alignment horizontal="right" vertical="center"/>
    </xf>
    <xf numFmtId="0" fontId="70" fillId="29" borderId="31" xfId="11" applyFont="1" applyFill="1" applyBorder="1" applyAlignment="1">
      <alignment horizontal="right" vertical="center"/>
    </xf>
    <xf numFmtId="0" fontId="68" fillId="12" borderId="2" xfId="11" applyFont="1" applyFill="1" applyBorder="1" applyAlignment="1">
      <alignment horizontal="right" vertical="center"/>
    </xf>
    <xf numFmtId="0" fontId="68" fillId="12" borderId="30" xfId="11" applyFont="1" applyFill="1" applyBorder="1" applyAlignment="1">
      <alignment horizontal="right" vertical="center"/>
    </xf>
    <xf numFmtId="0" fontId="68" fillId="12" borderId="31" xfId="11" applyFont="1" applyFill="1" applyBorder="1" applyAlignment="1">
      <alignment horizontal="right" vertical="center"/>
    </xf>
    <xf numFmtId="0" fontId="69" fillId="28" borderId="2" xfId="11" applyFont="1" applyFill="1" applyBorder="1" applyAlignment="1">
      <alignment horizontal="right" vertical="center"/>
    </xf>
    <xf numFmtId="0" fontId="69" fillId="28" borderId="30" xfId="11" applyFont="1" applyFill="1" applyBorder="1" applyAlignment="1">
      <alignment horizontal="right" vertical="center"/>
    </xf>
    <xf numFmtId="0" fontId="69" fillId="28" borderId="31" xfId="11" applyFont="1" applyFill="1" applyBorder="1" applyAlignment="1">
      <alignment horizontal="right" vertical="center"/>
    </xf>
    <xf numFmtId="0" fontId="75" fillId="12" borderId="7" xfId="9" applyFont="1" applyFill="1" applyBorder="1" applyAlignment="1">
      <alignment horizontal="center" vertical="center" wrapText="1"/>
    </xf>
    <xf numFmtId="0" fontId="75" fillId="12" borderId="46" xfId="9" applyFont="1" applyFill="1" applyBorder="1" applyAlignment="1">
      <alignment horizontal="center" vertical="center" wrapText="1"/>
    </xf>
    <xf numFmtId="0" fontId="71" fillId="32" borderId="2" xfId="9" applyFont="1" applyFill="1" applyBorder="1" applyAlignment="1">
      <alignment horizontal="center" vertical="center" wrapText="1"/>
    </xf>
    <xf numFmtId="0" fontId="71" fillId="32" borderId="30" xfId="9" applyFont="1" applyFill="1" applyBorder="1" applyAlignment="1">
      <alignment horizontal="center" vertical="center" wrapText="1"/>
    </xf>
    <xf numFmtId="0" fontId="71" fillId="32" borderId="31" xfId="9" applyFont="1" applyFill="1" applyBorder="1" applyAlignment="1">
      <alignment horizontal="center" vertical="center" wrapText="1"/>
    </xf>
    <xf numFmtId="0" fontId="72" fillId="32" borderId="1" xfId="9" applyFont="1" applyFill="1" applyBorder="1" applyAlignment="1">
      <alignment horizontal="left" vertical="center" wrapText="1"/>
    </xf>
    <xf numFmtId="0" fontId="73" fillId="0" borderId="1" xfId="9" applyFont="1" applyBorder="1" applyAlignment="1">
      <alignment horizontal="left" vertical="center" wrapText="1"/>
    </xf>
    <xf numFmtId="0" fontId="59" fillId="32" borderId="2" xfId="9" applyFont="1" applyFill="1" applyBorder="1" applyAlignment="1">
      <alignment horizontal="center" vertical="center" wrapText="1"/>
    </xf>
    <xf numFmtId="0" fontId="59" fillId="32" borderId="30" xfId="9" applyFont="1" applyFill="1" applyBorder="1" applyAlignment="1">
      <alignment horizontal="center" vertical="center" wrapText="1"/>
    </xf>
    <xf numFmtId="0" fontId="59" fillId="32" borderId="31" xfId="9" applyFont="1" applyFill="1" applyBorder="1" applyAlignment="1">
      <alignment horizontal="center" vertical="center" wrapText="1"/>
    </xf>
    <xf numFmtId="0" fontId="78" fillId="28" borderId="7" xfId="9" applyFont="1" applyFill="1" applyBorder="1" applyAlignment="1">
      <alignment horizontal="center" vertical="center" wrapText="1"/>
    </xf>
    <xf numFmtId="0" fontId="78" fillId="28" borderId="46" xfId="9" applyFont="1" applyFill="1" applyBorder="1" applyAlignment="1">
      <alignment horizontal="center" vertical="center" wrapText="1"/>
    </xf>
    <xf numFmtId="0" fontId="79" fillId="29" borderId="7" xfId="9" applyFont="1" applyFill="1" applyBorder="1" applyAlignment="1">
      <alignment horizontal="center" vertical="center" wrapText="1"/>
    </xf>
    <xf numFmtId="0" fontId="79" fillId="29" borderId="46" xfId="9" applyFont="1" applyFill="1" applyBorder="1" applyAlignment="1">
      <alignment horizontal="center" vertical="center" wrapText="1"/>
    </xf>
    <xf numFmtId="0" fontId="81" fillId="32" borderId="2" xfId="9" applyFont="1" applyFill="1" applyBorder="1" applyAlignment="1">
      <alignment horizontal="center" vertical="center" wrapText="1"/>
    </xf>
    <xf numFmtId="0" fontId="81" fillId="32" borderId="30" xfId="9" applyFont="1" applyFill="1" applyBorder="1" applyAlignment="1">
      <alignment horizontal="center" vertical="center" wrapText="1"/>
    </xf>
    <xf numFmtId="0" fontId="81" fillId="32" borderId="31" xfId="9" applyFont="1" applyFill="1" applyBorder="1" applyAlignment="1">
      <alignment horizontal="center" vertical="center" wrapText="1"/>
    </xf>
    <xf numFmtId="0" fontId="91" fillId="0" borderId="14" xfId="0" applyFont="1" applyBorder="1"/>
    <xf numFmtId="0" fontId="92" fillId="14" borderId="0" xfId="0" applyFont="1" applyFill="1"/>
    <xf numFmtId="164" fontId="93" fillId="37" borderId="10" xfId="5" applyNumberFormat="1" applyFont="1" applyFill="1" applyBorder="1" applyAlignment="1">
      <alignment horizontal="center"/>
    </xf>
    <xf numFmtId="0" fontId="94" fillId="30" borderId="1" xfId="5" applyFont="1" applyFill="1" applyBorder="1" applyAlignment="1">
      <alignment horizontal="center" vertical="center"/>
    </xf>
    <xf numFmtId="1" fontId="6" fillId="3" borderId="30" xfId="0" applyNumberFormat="1" applyFont="1" applyFill="1" applyBorder="1"/>
    <xf numFmtId="1" fontId="7" fillId="0" borderId="30" xfId="0" applyNumberFormat="1" applyFont="1" applyBorder="1"/>
  </cellXfs>
  <cellStyles count="14">
    <cellStyle name="Currency" xfId="1" builtinId="4"/>
    <cellStyle name="Currency 2" xfId="13" xr:uid="{00000000-0005-0000-0000-000001000000}"/>
    <cellStyle name="Currency 2 2" xfId="10" xr:uid="{00000000-0005-0000-0000-000002000000}"/>
    <cellStyle name="Currency 3" xfId="8" xr:uid="{00000000-0005-0000-0000-000003000000}"/>
    <cellStyle name="Currency 3 2" xfId="12" xr:uid="{00000000-0005-0000-0000-000004000000}"/>
    <cellStyle name="Normal" xfId="0" builtinId="0"/>
    <cellStyle name="Normal 2" xfId="5" xr:uid="{00000000-0005-0000-0000-000006000000}"/>
    <cellStyle name="Normal 3 2" xfId="9" xr:uid="{00000000-0005-0000-0000-000007000000}"/>
    <cellStyle name="Normal 4" xfId="7" xr:uid="{00000000-0005-0000-0000-000008000000}"/>
    <cellStyle name="Normal 4 2" xfId="11" xr:uid="{00000000-0005-0000-0000-000009000000}"/>
    <cellStyle name="Normal_020719 NIHprop SLD Costing1-lowOH" xfId="2" xr:uid="{00000000-0005-0000-0000-00000A000000}"/>
    <cellStyle name="Normal_020812 Navy LowCostCS Costing" xfId="3" xr:uid="{00000000-0005-0000-0000-00000B000000}"/>
    <cellStyle name="Normal_COGS YR 1" xfId="4" xr:uid="{00000000-0005-0000-0000-00000C000000}"/>
    <cellStyle name="Normal_COGS YR 1 2" xfId="6" xr:uid="{00000000-0005-0000-0000-00000D000000}"/>
  </cellStyles>
  <dxfs count="11">
    <dxf>
      <font>
        <b/>
        <i val="0"/>
      </font>
      <fill>
        <patternFill>
          <bgColor theme="8" tint="0.59996337778862885"/>
        </patternFill>
      </fill>
    </dxf>
    <dxf>
      <font>
        <b/>
        <i val="0"/>
      </font>
      <fill>
        <patternFill>
          <bgColor theme="5" tint="0.59996337778862885"/>
        </patternFill>
      </fill>
    </dxf>
    <dxf>
      <font>
        <b/>
        <i val="0"/>
      </font>
      <fill>
        <patternFill>
          <bgColor theme="8" tint="0.59996337778862885"/>
        </patternFill>
      </fill>
    </dxf>
    <dxf>
      <font>
        <b/>
        <i val="0"/>
      </font>
      <fill>
        <patternFill>
          <bgColor theme="5" tint="0.59996337778862885"/>
        </patternFill>
      </fill>
    </dxf>
    <dxf>
      <font>
        <b/>
        <i val="0"/>
      </font>
      <fill>
        <patternFill>
          <bgColor rgb="FF92D050"/>
        </patternFill>
      </fill>
    </dxf>
    <dxf>
      <font>
        <b/>
        <i val="0"/>
        <color theme="0"/>
      </font>
      <fill>
        <patternFill>
          <bgColor theme="9"/>
        </patternFill>
      </fill>
    </dxf>
    <dxf>
      <font>
        <b/>
        <i val="0"/>
      </font>
      <fill>
        <patternFill>
          <bgColor theme="8" tint="0.59996337778862885"/>
        </patternFill>
      </fill>
    </dxf>
    <dxf>
      <font>
        <b/>
        <i val="0"/>
      </font>
      <fill>
        <patternFill>
          <bgColor theme="5" tint="0.59996337778862885"/>
        </patternFill>
      </fill>
    </dxf>
    <dxf>
      <fill>
        <gradientFill degree="225">
          <stop position="0">
            <color theme="0"/>
          </stop>
          <stop position="1">
            <color rgb="FFFF0000"/>
          </stop>
        </gradientFill>
      </fill>
    </dxf>
    <dxf>
      <font>
        <color theme="0" tint="-0.24994659260841701"/>
      </font>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7FF"/>
      <color rgb="FFCCFFCC"/>
      <color rgb="FFFFE9A3"/>
      <color rgb="FFCCFFFF"/>
      <color rgb="FFF79646"/>
      <color rgb="FFC6E6A2"/>
      <color rgb="FF5BFFBD"/>
      <color rgb="FF00FF99"/>
      <color rgb="FF66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2</xdr:col>
      <xdr:colOff>1231900</xdr:colOff>
      <xdr:row>16</xdr:row>
      <xdr:rowOff>101600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17725" y="34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7</xdr:col>
      <xdr:colOff>381000</xdr:colOff>
      <xdr:row>26</xdr:row>
      <xdr:rowOff>123826</xdr:rowOff>
    </xdr:from>
    <xdr:to>
      <xdr:col>8</xdr:col>
      <xdr:colOff>581025</xdr:colOff>
      <xdr:row>30</xdr:row>
      <xdr:rowOff>161926</xdr:rowOff>
    </xdr:to>
    <xdr:sp macro="" textlink="">
      <xdr:nvSpPr>
        <xdr:cNvPr id="3" name="Right Arrow 2">
          <a:extLst>
            <a:ext uri="{FF2B5EF4-FFF2-40B4-BE49-F238E27FC236}">
              <a16:creationId xmlns:a16="http://schemas.microsoft.com/office/drawing/2014/main" id="{00000000-0008-0000-0000-000003000000}"/>
            </a:ext>
          </a:extLst>
        </xdr:cNvPr>
        <xdr:cNvSpPr/>
      </xdr:nvSpPr>
      <xdr:spPr>
        <a:xfrm>
          <a:off x="6629400" y="4133851"/>
          <a:ext cx="790575" cy="83820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371475</xdr:colOff>
      <xdr:row>34</xdr:row>
      <xdr:rowOff>171451</xdr:rowOff>
    </xdr:from>
    <xdr:to>
      <xdr:col>8</xdr:col>
      <xdr:colOff>581025</xdr:colOff>
      <xdr:row>38</xdr:row>
      <xdr:rowOff>180976</xdr:rowOff>
    </xdr:to>
    <xdr:sp macro="" textlink="">
      <xdr:nvSpPr>
        <xdr:cNvPr id="4" name="Right Arrow 3">
          <a:extLst>
            <a:ext uri="{FF2B5EF4-FFF2-40B4-BE49-F238E27FC236}">
              <a16:creationId xmlns:a16="http://schemas.microsoft.com/office/drawing/2014/main" id="{00000000-0008-0000-0000-000004000000}"/>
            </a:ext>
          </a:extLst>
        </xdr:cNvPr>
        <xdr:cNvSpPr/>
      </xdr:nvSpPr>
      <xdr:spPr>
        <a:xfrm>
          <a:off x="6619875" y="5591176"/>
          <a:ext cx="800100" cy="8191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1231900</xdr:colOff>
      <xdr:row>0</xdr:row>
      <xdr:rowOff>101600</xdr:rowOff>
    </xdr:from>
    <xdr:ext cx="184731" cy="264560"/>
    <xdr:sp macro="" textlink="">
      <xdr:nvSpPr>
        <xdr:cNvPr id="2" name="TextBox 1">
          <a:extLst>
            <a:ext uri="{FF2B5EF4-FFF2-40B4-BE49-F238E27FC236}">
              <a16:creationId xmlns:a16="http://schemas.microsoft.com/office/drawing/2014/main" id="{07A07D9D-81F4-4B75-AC2E-8CD18144CBCC}"/>
            </a:ext>
          </a:extLst>
        </xdr:cNvPr>
        <xdr:cNvSpPr txBox="1"/>
      </xdr:nvSpPr>
      <xdr:spPr>
        <a:xfrm>
          <a:off x="12862560" y="10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2</xdr:col>
      <xdr:colOff>1231900</xdr:colOff>
      <xdr:row>0</xdr:row>
      <xdr:rowOff>101600</xdr:rowOff>
    </xdr:from>
    <xdr:ext cx="184731" cy="264560"/>
    <xdr:sp macro="" textlink="">
      <xdr:nvSpPr>
        <xdr:cNvPr id="3" name="TextBox 2">
          <a:extLst>
            <a:ext uri="{FF2B5EF4-FFF2-40B4-BE49-F238E27FC236}">
              <a16:creationId xmlns:a16="http://schemas.microsoft.com/office/drawing/2014/main" id="{3106382F-B596-485F-9F87-FD155DC093EF}"/>
            </a:ext>
          </a:extLst>
        </xdr:cNvPr>
        <xdr:cNvSpPr txBox="1"/>
      </xdr:nvSpPr>
      <xdr:spPr>
        <a:xfrm>
          <a:off x="12862560" y="10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2</xdr:col>
      <xdr:colOff>1231900</xdr:colOff>
      <xdr:row>0</xdr:row>
      <xdr:rowOff>101600</xdr:rowOff>
    </xdr:from>
    <xdr:ext cx="184731" cy="264560"/>
    <xdr:sp macro="" textlink="">
      <xdr:nvSpPr>
        <xdr:cNvPr id="4" name="TextBox 3">
          <a:extLst>
            <a:ext uri="{FF2B5EF4-FFF2-40B4-BE49-F238E27FC236}">
              <a16:creationId xmlns:a16="http://schemas.microsoft.com/office/drawing/2014/main" id="{43187D11-3440-487D-BF22-C6454FEFBF5B}"/>
            </a:ext>
          </a:extLst>
        </xdr:cNvPr>
        <xdr:cNvSpPr txBox="1"/>
      </xdr:nvSpPr>
      <xdr:spPr>
        <a:xfrm>
          <a:off x="12862560" y="104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1/cmo-guest/Cost_Proposal_Spreadsheet/Developing/DARPA%20Standard%20Cost%20Proposal%20Spreadsheet%20(Single%20TA)_DRAFT.xlsx" TargetMode="External"/><Relationship Id="rId1" Type="http://schemas.openxmlformats.org/officeDocument/2006/relationships/externalLinkPath" Target="/filer1/cmo-guest/Cost_Proposal_Spreadsheet/Developing/DARPA%20Standard%20Cost%20Proposal%20Spreadsheet%20(Single%20TA)_DRAF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1/cmo_homes/CMO_Guest/dbreen/Documents/Cost%20Proposal%20Standards/Source%20of%20new%20Travel%20tab.xlsx" TargetMode="External"/><Relationship Id="rId1" Type="http://schemas.openxmlformats.org/officeDocument/2006/relationships/externalLinkPath" Target="/filer1/cmo_homes/CMO_Guest/dbreen/Documents/Cost%20Proposal%20Standards/Source%20of%20new%20Travel%20ta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EW Travel"/>
      <sheetName val="General"/>
      <sheetName val="Change Notes"/>
      <sheetName val="Constants"/>
      <sheetName val="Instructions"/>
      <sheetName val="Proposer Constants"/>
      <sheetName val="Labor Rates"/>
      <sheetName val="Summary Cost Table"/>
      <sheetName val="Indirect Rates and Profit_Fee"/>
      <sheetName val="Total Amount"/>
      <sheetName val="Base"/>
      <sheetName val="O-I"/>
      <sheetName val="O-II"/>
      <sheetName val="O-III"/>
      <sheetName val="O-IV"/>
      <sheetName val="O-V"/>
      <sheetName val="Subcontractor"/>
      <sheetName val="Consultants"/>
      <sheetName val="Materials-Supplies"/>
      <sheetName val="Equipment"/>
      <sheetName val="Travel"/>
      <sheetName val="ODC Details"/>
      <sheetName val="Animal-Human Use Y-N"/>
      <sheetName val="Animal Related"/>
      <sheetName val="Human Subjects Research"/>
      <sheetName val="Expenditures by Month"/>
      <sheetName val="Milestones and Deliverables"/>
      <sheetName val="Task 1"/>
      <sheetName val="Task 2"/>
    </sheetNames>
    <sheetDataSet>
      <sheetData sheetId="0"/>
      <sheetData sheetId="1"/>
      <sheetData sheetId="2" refreshError="1"/>
      <sheetData sheetId="3">
        <row r="8">
          <cell r="A8" t="str">
            <v>Large Business</v>
          </cell>
        </row>
        <row r="9">
          <cell r="A9" t="str">
            <v>Small Business</v>
          </cell>
        </row>
        <row r="10">
          <cell r="A10" t="str">
            <v>Non-Profit</v>
          </cell>
        </row>
        <row r="11">
          <cell r="A11" t="str">
            <v>Academia</v>
          </cell>
        </row>
        <row r="12">
          <cell r="A12" t="str">
            <v>Lab/FFRDC</v>
          </cell>
        </row>
        <row r="15">
          <cell r="A15" t="str">
            <v>General</v>
          </cell>
        </row>
        <row r="18">
          <cell r="A18" t="str">
            <v>First select a Business Type</v>
          </cell>
        </row>
        <row r="21">
          <cell r="A21" t="str">
            <v>Project Management</v>
          </cell>
        </row>
        <row r="22">
          <cell r="A22" t="str">
            <v>Research</v>
          </cell>
        </row>
        <row r="23">
          <cell r="A23" t="str">
            <v>Consultant</v>
          </cell>
        </row>
        <row r="24">
          <cell r="A24" t="str">
            <v>Administrative Support</v>
          </cell>
        </row>
        <row r="27">
          <cell r="A27" t="str">
            <v>Project Management</v>
          </cell>
        </row>
        <row r="28">
          <cell r="A28" t="str">
            <v>Science and Engineering</v>
          </cell>
        </row>
        <row r="29">
          <cell r="A29" t="str">
            <v>Software Development</v>
          </cell>
        </row>
        <row r="30">
          <cell r="A30" t="str">
            <v>Manufacturing</v>
          </cell>
        </row>
        <row r="31">
          <cell r="A31" t="str">
            <v>Consultant</v>
          </cell>
        </row>
        <row r="32">
          <cell r="A32" t="str">
            <v>Support</v>
          </cell>
        </row>
        <row r="121">
          <cell r="A121" t="str">
            <v>Fringe</v>
          </cell>
        </row>
        <row r="122">
          <cell r="A122" t="str">
            <v>Fringe (Students)</v>
          </cell>
        </row>
        <row r="123">
          <cell r="A123" t="str">
            <v>Fringe (Faculty/Staff)</v>
          </cell>
        </row>
        <row r="124">
          <cell r="A124" t="str">
            <v>Overhead (Labor)</v>
          </cell>
        </row>
        <row r="125">
          <cell r="A125" t="str">
            <v>General and Administrative</v>
          </cell>
        </row>
        <row r="126">
          <cell r="A126" t="str">
            <v>Facilities and Administrative Cost Rate</v>
          </cell>
        </row>
        <row r="127">
          <cell r="A127" t="str">
            <v>Material Handling</v>
          </cell>
        </row>
        <row r="128">
          <cell r="A128" t="str">
            <v>Procurement Overhead</v>
          </cell>
        </row>
        <row r="129">
          <cell r="A129" t="str">
            <v>Subcontract Overhead</v>
          </cell>
        </row>
        <row r="130">
          <cell r="A130" t="str">
            <v>Business Operating Support Overhead</v>
          </cell>
        </row>
        <row r="131">
          <cell r="A131" t="str">
            <v>Information Technology Support Overhead</v>
          </cell>
        </row>
        <row r="132">
          <cell r="A132" t="str">
            <v>Other Direct Cost (ODC) Overhead</v>
          </cell>
        </row>
        <row r="133">
          <cell r="A133" t="str">
            <v>Facilities Cost of Money: Procurement COM</v>
          </cell>
        </row>
        <row r="134">
          <cell r="A134" t="str">
            <v>Facilities Cost of Money: G&amp;A COM</v>
          </cell>
        </row>
        <row r="135">
          <cell r="A135" t="str">
            <v>Facilities Cost of Money: Labor/Engineering COM</v>
          </cell>
        </row>
        <row r="136">
          <cell r="A136" t="str">
            <v>Other Overhead/Cost Factors</v>
          </cell>
        </row>
        <row r="137">
          <cell r="A137" t="str">
            <v>Profit (Fixed Price Awards)</v>
          </cell>
        </row>
        <row r="138">
          <cell r="A138" t="str">
            <v>Fee (Cost Type Awards)</v>
          </cell>
        </row>
        <row r="144">
          <cell r="A144" t="str">
            <v>Not Applicable</v>
          </cell>
        </row>
        <row r="145">
          <cell r="A145" t="str">
            <v>Phase I</v>
          </cell>
        </row>
        <row r="146">
          <cell r="A146" t="str">
            <v>Phase II</v>
          </cell>
        </row>
        <row r="147">
          <cell r="A147" t="str">
            <v>Phase III</v>
          </cell>
        </row>
        <row r="152">
          <cell r="A152" t="str">
            <v>Not Applicable</v>
          </cell>
        </row>
        <row r="153">
          <cell r="A153" t="str">
            <v>1-100</v>
          </cell>
        </row>
        <row r="154">
          <cell r="A154" t="str">
            <v>101-500</v>
          </cell>
        </row>
        <row r="155">
          <cell r="A155" t="str">
            <v>501-1000</v>
          </cell>
        </row>
      </sheetData>
      <sheetData sheetId="4" refreshError="1"/>
      <sheetData sheetId="5">
        <row r="4">
          <cell r="A4" t="str">
            <v>Large Business</v>
          </cell>
        </row>
        <row r="9">
          <cell r="B9" t="str">
            <v>Proposer FY 1</v>
          </cell>
          <cell r="C9" t="str">
            <v>Proposer FY 2</v>
          </cell>
          <cell r="D9" t="str">
            <v>Proposer FY 3</v>
          </cell>
          <cell r="E9" t="str">
            <v>Proposer FY 4</v>
          </cell>
          <cell r="F9" t="str">
            <v>Proposer FY 5</v>
          </cell>
          <cell r="G9" t="str">
            <v>Proposer FY 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eneral"/>
      <sheetName val="Change Notes"/>
      <sheetName val="Constants"/>
      <sheetName val="Proposer Constants"/>
      <sheetName val="Labor Rates"/>
      <sheetName val="Summary Cost Table"/>
      <sheetName val="Indirect Rates and Profit_Fee"/>
      <sheetName val="Total Amount"/>
      <sheetName val="TA Summary"/>
      <sheetName val="Base (Phase 1)"/>
      <sheetName val="Phase 1 TA 1"/>
      <sheetName val="Phase 1 TA 2"/>
      <sheetName val="Phase 1 TA 3"/>
      <sheetName val="O-I (Phase 2)"/>
      <sheetName val="Phase 2 TA 1"/>
      <sheetName val="Phase 2 TA 2"/>
      <sheetName val="Phase 2 TA 3"/>
      <sheetName val="O-II (Phase 3)"/>
      <sheetName val="O-III"/>
      <sheetName val="O-IV"/>
      <sheetName val="O-V"/>
      <sheetName val="Phase 3 TA 1"/>
      <sheetName val="Phase 3 TA 2"/>
      <sheetName val="Phase 3 TA 3"/>
      <sheetName val="Subcontractor"/>
      <sheetName val="Consultants"/>
      <sheetName val="Materials-Supplies"/>
      <sheetName val="Equipment"/>
      <sheetName val="Travel"/>
      <sheetName val="ODC Details"/>
      <sheetName val="Animal-Human Use Y-N"/>
      <sheetName val="Animal Related"/>
      <sheetName val="Human Subjects Research"/>
      <sheetName val="Expenditures by Month"/>
      <sheetName val="Milestones and Deliverables"/>
    </sheetNames>
    <sheetDataSet>
      <sheetData sheetId="0" refreshError="1"/>
      <sheetData sheetId="1" refreshError="1"/>
      <sheetData sheetId="2">
        <row r="8">
          <cell r="A8" t="str">
            <v>Large Business</v>
          </cell>
        </row>
        <row r="9">
          <cell r="A9" t="str">
            <v>Small Business</v>
          </cell>
        </row>
        <row r="10">
          <cell r="A10" t="str">
            <v>Non-Profit</v>
          </cell>
        </row>
        <row r="11">
          <cell r="A11" t="str">
            <v>Academia</v>
          </cell>
        </row>
        <row r="12">
          <cell r="A12" t="str">
            <v>Lab/FFRDC</v>
          </cell>
        </row>
        <row r="15">
          <cell r="A15" t="str">
            <v>General</v>
          </cell>
        </row>
        <row r="18">
          <cell r="A18" t="str">
            <v>First select a Business Type</v>
          </cell>
        </row>
        <row r="21">
          <cell r="A21" t="str">
            <v>Project Management</v>
          </cell>
        </row>
        <row r="22">
          <cell r="A22" t="str">
            <v>Research</v>
          </cell>
        </row>
        <row r="23">
          <cell r="A23" t="str">
            <v>Consultant</v>
          </cell>
        </row>
        <row r="24">
          <cell r="A24" t="str">
            <v>Administrative Support</v>
          </cell>
        </row>
        <row r="27">
          <cell r="A27" t="str">
            <v>Project Management</v>
          </cell>
        </row>
        <row r="28">
          <cell r="A28" t="str">
            <v>Science and Engineering</v>
          </cell>
        </row>
        <row r="29">
          <cell r="A29" t="str">
            <v>Software Development</v>
          </cell>
        </row>
        <row r="30">
          <cell r="A30" t="str">
            <v>Manufacturing</v>
          </cell>
        </row>
        <row r="31">
          <cell r="A31" t="str">
            <v>Consultant</v>
          </cell>
        </row>
        <row r="32">
          <cell r="A32" t="str">
            <v>Support</v>
          </cell>
        </row>
        <row r="113">
          <cell r="A113" t="str">
            <v>Fringe</v>
          </cell>
        </row>
        <row r="114">
          <cell r="A114" t="str">
            <v>Overhead (Labor)</v>
          </cell>
        </row>
        <row r="115">
          <cell r="A115" t="str">
            <v>General and Administrative</v>
          </cell>
        </row>
        <row r="116">
          <cell r="A116" t="str">
            <v>Facilities and Administrative Cost Rate</v>
          </cell>
        </row>
        <row r="117">
          <cell r="A117" t="str">
            <v>Material Handling</v>
          </cell>
        </row>
        <row r="118">
          <cell r="A118" t="str">
            <v>Procurement Overhead</v>
          </cell>
        </row>
        <row r="119">
          <cell r="A119" t="str">
            <v>Subcontract Overhead</v>
          </cell>
        </row>
        <row r="120">
          <cell r="A120" t="str">
            <v>Business Operating Support Overhead</v>
          </cell>
        </row>
        <row r="121">
          <cell r="A121" t="str">
            <v>Information Technology Support Overhead</v>
          </cell>
        </row>
        <row r="122">
          <cell r="A122" t="str">
            <v>Other Direct Cost (ODC) Overhead</v>
          </cell>
        </row>
        <row r="123">
          <cell r="A123" t="str">
            <v>Facilities Cost of Money: Procurement COM</v>
          </cell>
        </row>
        <row r="124">
          <cell r="A124" t="str">
            <v>Facilities Cost of Money: G&amp;A COM</v>
          </cell>
        </row>
        <row r="125">
          <cell r="A125" t="str">
            <v>Facilities Cost of Money: Labor/Engineering COM</v>
          </cell>
        </row>
        <row r="126">
          <cell r="A126" t="str">
            <v>Other Overhead/Cost Factors</v>
          </cell>
        </row>
        <row r="127">
          <cell r="A127" t="str">
            <v>Profit (Fixed Price Awards)</v>
          </cell>
        </row>
        <row r="128">
          <cell r="A128" t="str">
            <v>Fee (Cost Type Awards)</v>
          </cell>
        </row>
        <row r="134">
          <cell r="A134" t="str">
            <v>Not Applicable</v>
          </cell>
        </row>
        <row r="135">
          <cell r="A135" t="str">
            <v>Phase I</v>
          </cell>
        </row>
        <row r="136">
          <cell r="A136" t="str">
            <v>Phase II</v>
          </cell>
        </row>
        <row r="137">
          <cell r="A137" t="str">
            <v>Phase III</v>
          </cell>
        </row>
        <row r="142">
          <cell r="A142" t="str">
            <v>Not Applicable</v>
          </cell>
        </row>
        <row r="143">
          <cell r="A143" t="str">
            <v>1-100</v>
          </cell>
        </row>
        <row r="144">
          <cell r="A144" t="str">
            <v>101-500</v>
          </cell>
        </row>
        <row r="145">
          <cell r="A145" t="str">
            <v>501-1000</v>
          </cell>
        </row>
      </sheetData>
      <sheetData sheetId="3">
        <row r="4">
          <cell r="A4" t="str">
            <v>Non-Profit</v>
          </cell>
        </row>
        <row r="9">
          <cell r="B9" t="str">
            <v>SRI FY21</v>
          </cell>
          <cell r="C9" t="str">
            <v>SRI FY22</v>
          </cell>
          <cell r="D9" t="str">
            <v>SRI FY22 post merit increase</v>
          </cell>
          <cell r="E9" t="str">
            <v>SRI FY23</v>
          </cell>
          <cell r="F9" t="str">
            <v>SRI FY23 post merit increase</v>
          </cell>
          <cell r="G9" t="str">
            <v>SRI FY24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E9A3"/>
    <pageSetUpPr fitToPage="1"/>
  </sheetPr>
  <dimension ref="A1:AC45"/>
  <sheetViews>
    <sheetView showGridLines="0" showRuler="0" topLeftCell="D31" zoomScaleNormal="100" workbookViewId="0">
      <selection activeCell="J39" sqref="J39:P40"/>
    </sheetView>
  </sheetViews>
  <sheetFormatPr defaultColWidth="8.81640625" defaultRowHeight="12.5" x14ac:dyDescent="0.25"/>
  <cols>
    <col min="1" max="1" width="8.1796875" customWidth="1"/>
    <col min="2" max="2" width="12.1796875" customWidth="1"/>
    <col min="3" max="3" width="38.453125" bestFit="1" customWidth="1"/>
    <col min="4" max="4" width="14" customWidth="1"/>
    <col min="7" max="7" width="10.1796875" customWidth="1"/>
    <col min="9" max="9" width="8.81640625" customWidth="1"/>
    <col min="11" max="11" width="9" bestFit="1" customWidth="1"/>
    <col min="16" max="16" width="16.1796875" customWidth="1"/>
  </cols>
  <sheetData>
    <row r="1" spans="1:17" ht="23.5" x14ac:dyDescent="0.55000000000000004">
      <c r="A1" s="674" t="s">
        <v>583</v>
      </c>
      <c r="B1" s="674"/>
      <c r="C1" s="674"/>
      <c r="D1" s="674"/>
      <c r="E1" s="674"/>
      <c r="F1" s="674"/>
      <c r="G1" s="674"/>
      <c r="H1" s="674"/>
      <c r="I1" s="674"/>
      <c r="J1" s="674"/>
      <c r="K1" s="674"/>
      <c r="L1" s="674"/>
      <c r="M1" s="674"/>
    </row>
    <row r="2" spans="1:17" ht="19.5" customHeight="1" x14ac:dyDescent="0.35">
      <c r="A2" s="675" t="s">
        <v>511</v>
      </c>
      <c r="B2" s="675"/>
      <c r="C2" s="152" t="s">
        <v>512</v>
      </c>
      <c r="D2" s="152" t="s">
        <v>513</v>
      </c>
    </row>
    <row r="3" spans="1:17" ht="18" customHeight="1" x14ac:dyDescent="0.35">
      <c r="A3" s="676" t="s">
        <v>514</v>
      </c>
      <c r="B3" s="676"/>
      <c r="C3" s="152" t="s">
        <v>262</v>
      </c>
      <c r="D3" s="152" t="s">
        <v>474</v>
      </c>
      <c r="E3" s="92"/>
      <c r="F3" s="92"/>
      <c r="G3" s="92"/>
      <c r="H3" s="92"/>
      <c r="J3" s="92"/>
      <c r="K3" s="92"/>
      <c r="L3" s="92"/>
      <c r="M3" s="92"/>
      <c r="N3" s="92"/>
      <c r="O3" s="92"/>
      <c r="P3" s="92"/>
    </row>
    <row r="4" spans="1:17" ht="18" customHeight="1" x14ac:dyDescent="0.35">
      <c r="A4" s="676" t="s">
        <v>260</v>
      </c>
      <c r="B4" s="676"/>
      <c r="C4" s="152" t="s">
        <v>261</v>
      </c>
      <c r="D4" s="92"/>
      <c r="E4" s="92"/>
      <c r="F4" s="92"/>
      <c r="G4" s="92"/>
      <c r="H4" s="92"/>
      <c r="I4" s="92"/>
      <c r="J4" s="92"/>
      <c r="K4" s="92"/>
      <c r="L4" s="92"/>
      <c r="M4" s="92"/>
      <c r="N4" s="92"/>
      <c r="O4" s="92"/>
      <c r="P4" s="92"/>
    </row>
    <row r="5" spans="1:17" ht="18" customHeight="1" x14ac:dyDescent="0.35">
      <c r="A5" s="511" t="s">
        <v>515</v>
      </c>
      <c r="B5" s="511"/>
      <c r="C5" s="152" t="s">
        <v>516</v>
      </c>
      <c r="D5" s="92"/>
      <c r="E5" s="92"/>
      <c r="F5" s="92"/>
      <c r="G5" s="92"/>
      <c r="H5" s="92"/>
      <c r="I5" s="92"/>
      <c r="J5" s="92"/>
      <c r="K5" s="92"/>
      <c r="L5" s="92"/>
      <c r="M5" s="92"/>
      <c r="N5" s="92"/>
      <c r="O5" s="92"/>
      <c r="P5" s="92"/>
    </row>
    <row r="6" spans="1:17" ht="18" customHeight="1" x14ac:dyDescent="0.35">
      <c r="A6" s="511" t="s">
        <v>551</v>
      </c>
      <c r="B6" s="511"/>
      <c r="C6" s="152" t="s">
        <v>554</v>
      </c>
      <c r="D6" s="234" t="s">
        <v>552</v>
      </c>
      <c r="E6" s="92"/>
      <c r="F6" s="92"/>
      <c r="G6" s="92"/>
      <c r="H6" s="92"/>
      <c r="I6" s="92"/>
      <c r="J6" s="92"/>
      <c r="K6" s="92"/>
      <c r="L6" s="92"/>
      <c r="M6" s="92"/>
      <c r="N6" s="92"/>
      <c r="O6" s="92"/>
      <c r="P6" s="92"/>
    </row>
    <row r="7" spans="1:17" ht="15.5" x14ac:dyDescent="0.35">
      <c r="C7" s="92"/>
      <c r="D7" s="92"/>
      <c r="E7" s="92"/>
      <c r="F7" s="92"/>
      <c r="G7" s="92"/>
      <c r="H7" s="92"/>
      <c r="I7" s="92"/>
      <c r="J7" s="92"/>
      <c r="K7" s="92"/>
      <c r="L7" s="92"/>
      <c r="M7" s="92"/>
      <c r="N7" s="92"/>
      <c r="O7" s="92"/>
      <c r="P7" s="92"/>
    </row>
    <row r="8" spans="1:17" ht="15" customHeight="1" x14ac:dyDescent="0.35">
      <c r="B8" s="90" t="s">
        <v>26</v>
      </c>
      <c r="C8" s="92"/>
      <c r="D8" s="92"/>
      <c r="E8" s="92"/>
      <c r="F8" s="92"/>
      <c r="G8" s="92"/>
      <c r="H8" s="92"/>
      <c r="I8" s="92"/>
      <c r="J8" s="92"/>
      <c r="K8" s="92"/>
      <c r="L8" s="92"/>
      <c r="M8" s="92"/>
      <c r="N8" s="92"/>
      <c r="O8" s="92"/>
      <c r="P8" s="92"/>
    </row>
    <row r="9" spans="1:17" ht="94.5" customHeight="1" x14ac:dyDescent="0.25">
      <c r="B9" s="634" t="s">
        <v>669</v>
      </c>
      <c r="C9" s="634"/>
      <c r="D9" s="634"/>
      <c r="E9" s="634"/>
      <c r="F9" s="634"/>
      <c r="G9" s="634"/>
      <c r="H9" s="634"/>
      <c r="I9" s="634"/>
      <c r="J9" s="634"/>
      <c r="K9" s="634"/>
      <c r="L9" s="634"/>
      <c r="M9" s="634"/>
      <c r="N9" s="634"/>
      <c r="O9" s="634"/>
      <c r="P9" s="634"/>
      <c r="Q9" s="634"/>
    </row>
    <row r="10" spans="1:17" ht="4.5" customHeight="1" x14ac:dyDescent="0.25">
      <c r="B10" s="634"/>
      <c r="C10" s="634"/>
      <c r="D10" s="634"/>
      <c r="E10" s="634"/>
      <c r="F10" s="634"/>
      <c r="G10" s="634"/>
      <c r="H10" s="634"/>
      <c r="I10" s="634"/>
      <c r="J10" s="634"/>
      <c r="K10" s="634"/>
      <c r="L10" s="634"/>
      <c r="M10" s="634"/>
      <c r="N10" s="634"/>
      <c r="O10" s="634"/>
      <c r="P10" s="634"/>
      <c r="Q10" s="634"/>
    </row>
    <row r="11" spans="1:17" ht="37.5" customHeight="1" x14ac:dyDescent="0.25">
      <c r="B11" s="673" t="s">
        <v>452</v>
      </c>
      <c r="C11" s="673"/>
      <c r="D11" s="673"/>
      <c r="E11" s="673"/>
      <c r="F11" s="673"/>
      <c r="G11" s="673"/>
      <c r="H11" s="673"/>
      <c r="I11" s="673"/>
      <c r="J11" s="673"/>
      <c r="K11" s="673"/>
      <c r="L11" s="673"/>
      <c r="M11" s="673"/>
      <c r="N11" s="673"/>
      <c r="O11" s="673"/>
      <c r="P11" s="673"/>
    </row>
    <row r="12" spans="1:17" ht="27" customHeight="1" x14ac:dyDescent="0.35">
      <c r="B12" s="635" t="s">
        <v>444</v>
      </c>
      <c r="C12" s="635"/>
      <c r="D12" s="635"/>
      <c r="E12" s="635"/>
      <c r="F12" s="635"/>
      <c r="G12" s="635"/>
      <c r="H12" s="635"/>
      <c r="I12" s="635"/>
      <c r="J12" s="635"/>
      <c r="K12" s="635"/>
      <c r="L12" s="635"/>
      <c r="M12" s="635"/>
      <c r="N12" s="635"/>
      <c r="O12" s="635"/>
      <c r="P12" s="635"/>
      <c r="Q12" s="635"/>
    </row>
    <row r="13" spans="1:17" ht="11.25" customHeight="1" x14ac:dyDescent="0.35">
      <c r="B13" s="91"/>
      <c r="C13" s="91"/>
      <c r="D13" s="91"/>
      <c r="E13" s="91"/>
      <c r="F13" s="91"/>
      <c r="G13" s="91"/>
      <c r="H13" s="91"/>
      <c r="I13" s="91"/>
      <c r="J13" s="91"/>
      <c r="K13" s="91"/>
      <c r="L13" s="91"/>
      <c r="M13" s="91"/>
      <c r="N13" s="91"/>
      <c r="O13" s="91"/>
      <c r="P13" s="92"/>
    </row>
    <row r="14" spans="1:17" ht="18" customHeight="1" x14ac:dyDescent="0.35">
      <c r="B14" s="678" t="s">
        <v>330</v>
      </c>
      <c r="C14" s="678"/>
      <c r="D14" s="678"/>
      <c r="E14" s="678"/>
      <c r="F14" s="678"/>
      <c r="G14" s="678"/>
      <c r="H14" s="678"/>
      <c r="I14" s="678"/>
      <c r="J14" s="678"/>
      <c r="K14" s="678"/>
      <c r="L14" s="678"/>
      <c r="M14" s="678"/>
      <c r="N14" s="678"/>
      <c r="O14" s="678"/>
      <c r="P14" s="678"/>
      <c r="Q14" s="678"/>
    </row>
    <row r="15" spans="1:17" ht="16" customHeight="1" x14ac:dyDescent="0.35">
      <c r="B15" s="91"/>
      <c r="C15" s="91"/>
      <c r="D15" s="91"/>
      <c r="E15" s="91"/>
      <c r="F15" s="91"/>
      <c r="G15" s="91"/>
      <c r="H15" s="91"/>
      <c r="I15" s="91"/>
      <c r="J15" s="91"/>
      <c r="K15" s="91"/>
      <c r="L15" s="91"/>
      <c r="M15" s="91"/>
      <c r="N15" s="91"/>
      <c r="O15" s="91"/>
      <c r="P15" s="92"/>
    </row>
    <row r="16" spans="1:17" ht="18" customHeight="1" x14ac:dyDescent="0.25">
      <c r="B16" s="667" t="s">
        <v>670</v>
      </c>
      <c r="C16" s="667"/>
      <c r="D16" s="667"/>
      <c r="E16" s="667"/>
      <c r="F16" s="667"/>
      <c r="G16" s="667"/>
      <c r="H16" s="667"/>
      <c r="I16" s="667"/>
      <c r="J16" s="667"/>
      <c r="K16" s="667"/>
      <c r="L16" s="667"/>
      <c r="M16" s="667"/>
      <c r="N16" s="667"/>
      <c r="O16" s="667"/>
      <c r="P16" s="667"/>
      <c r="Q16" s="667"/>
    </row>
    <row r="17" spans="1:29" ht="16.75" customHeight="1" x14ac:dyDescent="0.35">
      <c r="A17" s="92"/>
      <c r="B17" s="667"/>
      <c r="C17" s="667"/>
      <c r="D17" s="667"/>
      <c r="E17" s="667"/>
      <c r="F17" s="667"/>
      <c r="G17" s="667"/>
      <c r="H17" s="667"/>
      <c r="I17" s="667"/>
      <c r="J17" s="667"/>
      <c r="K17" s="667"/>
      <c r="L17" s="667"/>
      <c r="M17" s="667"/>
      <c r="N17" s="667"/>
      <c r="O17" s="667"/>
      <c r="P17" s="667"/>
      <c r="Q17" s="667"/>
    </row>
    <row r="18" spans="1:29" ht="31" customHeight="1" x14ac:dyDescent="0.35">
      <c r="A18" s="92"/>
      <c r="B18" s="672" t="s">
        <v>517</v>
      </c>
      <c r="C18" s="672"/>
      <c r="D18" s="672"/>
      <c r="E18" s="672"/>
      <c r="F18" s="672"/>
      <c r="G18" s="672"/>
      <c r="H18" s="672"/>
      <c r="I18" s="672"/>
      <c r="J18" s="672"/>
      <c r="K18" s="672"/>
      <c r="L18" s="672"/>
      <c r="M18" s="672"/>
      <c r="N18" s="672"/>
      <c r="O18" s="672"/>
      <c r="P18" s="92"/>
    </row>
    <row r="19" spans="1:29" ht="30.65" customHeight="1" thickBot="1" x14ac:dyDescent="0.4">
      <c r="A19" s="92"/>
      <c r="B19" s="671" t="s">
        <v>518</v>
      </c>
      <c r="C19" s="671"/>
      <c r="D19" s="671"/>
      <c r="E19" s="671"/>
      <c r="F19" s="671"/>
      <c r="G19" s="671"/>
      <c r="H19" s="671"/>
      <c r="I19" s="671"/>
      <c r="J19" s="671"/>
      <c r="K19" s="671"/>
      <c r="L19" s="671"/>
      <c r="M19" s="671"/>
      <c r="N19" s="671"/>
      <c r="O19" s="671"/>
      <c r="P19" s="92"/>
    </row>
    <row r="20" spans="1:29" ht="33" customHeight="1" x14ac:dyDescent="0.35">
      <c r="A20" s="92"/>
      <c r="B20" s="668" t="s">
        <v>489</v>
      </c>
      <c r="C20" s="669"/>
      <c r="D20" s="669"/>
      <c r="E20" s="669"/>
      <c r="F20" s="669"/>
      <c r="G20" s="669"/>
      <c r="H20" s="669"/>
      <c r="I20" s="669"/>
      <c r="J20" s="669"/>
      <c r="K20" s="669"/>
      <c r="L20" s="669"/>
      <c r="M20" s="669"/>
      <c r="N20" s="669"/>
      <c r="O20" s="669"/>
      <c r="P20" s="625" t="s">
        <v>451</v>
      </c>
      <c r="Q20" s="626"/>
      <c r="R20" s="626"/>
      <c r="S20" s="626"/>
      <c r="T20" s="627"/>
    </row>
    <row r="21" spans="1:29" ht="18" customHeight="1" x14ac:dyDescent="0.35">
      <c r="A21" s="92"/>
      <c r="B21" s="668" t="s">
        <v>447</v>
      </c>
      <c r="C21" s="669"/>
      <c r="D21" s="669"/>
      <c r="E21" s="669"/>
      <c r="F21" s="669"/>
      <c r="G21" s="669"/>
      <c r="H21" s="669"/>
      <c r="I21" s="669"/>
      <c r="J21" s="669"/>
      <c r="K21" s="669"/>
      <c r="L21" s="669"/>
      <c r="M21" s="669"/>
      <c r="N21" s="669"/>
      <c r="O21" s="669"/>
      <c r="P21" s="628"/>
      <c r="Q21" s="629"/>
      <c r="R21" s="629"/>
      <c r="S21" s="629"/>
      <c r="T21" s="630"/>
    </row>
    <row r="22" spans="1:29" ht="18" customHeight="1" x14ac:dyDescent="0.35">
      <c r="A22" s="92"/>
      <c r="B22" s="668" t="s">
        <v>446</v>
      </c>
      <c r="C22" s="669"/>
      <c r="D22" s="669"/>
      <c r="E22" s="669"/>
      <c r="F22" s="669"/>
      <c r="G22" s="669"/>
      <c r="H22" s="669"/>
      <c r="I22" s="669"/>
      <c r="J22" s="669"/>
      <c r="K22" s="669"/>
      <c r="L22" s="669"/>
      <c r="M22" s="669"/>
      <c r="N22" s="669"/>
      <c r="O22" s="669"/>
      <c r="P22" s="628"/>
      <c r="Q22" s="629"/>
      <c r="R22" s="629"/>
      <c r="S22" s="629"/>
      <c r="T22" s="630"/>
    </row>
    <row r="23" spans="1:29" ht="18" customHeight="1" thickBot="1" x14ac:dyDescent="0.4">
      <c r="A23" s="92"/>
      <c r="B23" s="668"/>
      <c r="C23" s="668"/>
      <c r="D23" s="668"/>
      <c r="E23" s="668"/>
      <c r="F23" s="479"/>
      <c r="G23" s="479"/>
      <c r="H23" s="479"/>
      <c r="I23" s="479"/>
      <c r="J23" s="479"/>
      <c r="K23" s="479"/>
      <c r="L23" s="479"/>
      <c r="M23" s="479"/>
      <c r="N23" s="479"/>
      <c r="O23" s="479"/>
      <c r="P23" s="631"/>
      <c r="Q23" s="632"/>
      <c r="R23" s="632"/>
      <c r="S23" s="632"/>
      <c r="T23" s="633"/>
    </row>
    <row r="24" spans="1:29" s="92" customFormat="1" ht="39" customHeight="1" x14ac:dyDescent="0.35">
      <c r="B24" s="673"/>
      <c r="C24" s="673"/>
      <c r="D24" s="673"/>
    </row>
    <row r="25" spans="1:29" s="124" customFormat="1" ht="16" thickBot="1" x14ac:dyDescent="0.4">
      <c r="A25" s="92"/>
      <c r="B25" s="216" t="s">
        <v>105</v>
      </c>
      <c r="C25" s="217"/>
      <c r="D25" s="217"/>
      <c r="E25" s="217"/>
      <c r="F25" s="217"/>
      <c r="G25" s="217"/>
      <c r="H25" s="217"/>
      <c r="I25" s="217"/>
      <c r="J25" s="218" t="s">
        <v>101</v>
      </c>
      <c r="K25" s="217"/>
      <c r="L25" s="217"/>
      <c r="M25" s="217"/>
      <c r="N25" s="217"/>
      <c r="O25" s="217"/>
      <c r="P25" s="217"/>
      <c r="Q25" s="217"/>
      <c r="R25" s="217"/>
      <c r="S25" s="217"/>
      <c r="T25" s="217"/>
      <c r="U25" s="217"/>
      <c r="V25" s="217"/>
      <c r="W25" s="217"/>
      <c r="X25" s="217"/>
      <c r="Y25" s="217"/>
      <c r="Z25" s="217"/>
      <c r="AA25" s="217"/>
      <c r="AB25" s="217"/>
      <c r="AC25" s="217"/>
    </row>
    <row r="26" spans="1:29" s="92" customFormat="1" ht="15.5" x14ac:dyDescent="0.35">
      <c r="B26" s="280"/>
      <c r="C26" s="281" t="str">
        <f>'Total Amount'!B32</f>
        <v>Total Direct Labor Costs</v>
      </c>
      <c r="D26" s="282">
        <f>'Total Amount'!W32</f>
        <v>0</v>
      </c>
      <c r="E26" s="283"/>
      <c r="J26" s="144" t="s">
        <v>102</v>
      </c>
      <c r="K26" s="142"/>
      <c r="L26" s="142"/>
      <c r="M26" s="142"/>
      <c r="N26" s="142"/>
      <c r="O26" s="142"/>
      <c r="P26" s="134"/>
    </row>
    <row r="27" spans="1:29" s="92" customFormat="1" ht="33" customHeight="1" x14ac:dyDescent="0.35">
      <c r="B27" s="284"/>
      <c r="C27" s="285" t="str">
        <f>'Total Amount'!B35</f>
        <v>Total Fringe Benefit Costs</v>
      </c>
      <c r="D27" s="286">
        <f>'Total Amount'!W35</f>
        <v>0</v>
      </c>
      <c r="E27" s="287"/>
      <c r="J27" s="642" t="str">
        <f>IF(COUNTIF(Subcontractor!B16:O24,"&lt;&gt;"&amp;"")&gt;0, "Prime Contractor's Cost Analysis and Source Selection documentationfor each Subcontractor", "")</f>
        <v/>
      </c>
      <c r="K27" s="74"/>
      <c r="L27" s="74"/>
      <c r="M27" s="74"/>
      <c r="N27" s="74"/>
      <c r="O27" s="74"/>
      <c r="P27" s="643"/>
    </row>
    <row r="28" spans="1:29" s="92" customFormat="1" ht="15.5" x14ac:dyDescent="0.35">
      <c r="B28" s="284"/>
      <c r="C28" s="285" t="str">
        <f>'Total Amount'!B38</f>
        <v>Total Labor Overhead Costs</v>
      </c>
      <c r="D28" s="286">
        <f>'Total Amount'!W38</f>
        <v>0</v>
      </c>
      <c r="E28" s="287"/>
      <c r="J28" s="135" t="str">
        <f>IF(COUNTIF(Consultants!B4:D12,"&lt;&gt;"&amp;"")&gt;0, "Consulting Agreement for each Consultant", "")</f>
        <v/>
      </c>
      <c r="K28" s="136"/>
      <c r="L28" s="136"/>
      <c r="M28" s="136"/>
      <c r="N28" s="136"/>
      <c r="O28" s="136"/>
      <c r="P28" s="137"/>
    </row>
    <row r="29" spans="1:29" s="92" customFormat="1" ht="15.5" x14ac:dyDescent="0.35">
      <c r="B29" s="284"/>
      <c r="C29" s="285" t="str">
        <f>'Total Amount'!B44</f>
        <v>Total Subcontract Costs</v>
      </c>
      <c r="D29" s="286">
        <f>'Total Amount'!W44</f>
        <v>0</v>
      </c>
      <c r="E29" s="287"/>
      <c r="J29" s="135" t="str">
        <f>IF(COUNTIF('Materials-Supplies'!B4:D12,"&lt;&gt;"&amp;"")&gt;0, "Supporting documentation for Materials/Supplies", "")</f>
        <v/>
      </c>
      <c r="K29" s="136"/>
      <c r="L29" s="136"/>
      <c r="M29" s="136"/>
      <c r="N29" s="136"/>
      <c r="O29" s="136"/>
      <c r="P29" s="137"/>
    </row>
    <row r="30" spans="1:29" s="92" customFormat="1" ht="15.5" x14ac:dyDescent="0.35">
      <c r="B30" s="284"/>
      <c r="C30" s="285" t="str">
        <f>'Total Amount'!B50</f>
        <v>Total Consultant Costs</v>
      </c>
      <c r="D30" s="286">
        <f>'Total Amount'!W50</f>
        <v>0</v>
      </c>
      <c r="E30" s="287"/>
      <c r="J30" s="135" t="str">
        <f>IF(COUNTIF(Equipment!B4:H8,"&lt;&gt;"&amp;"")&gt;0, "Supporting documentation for Equipment", "")</f>
        <v/>
      </c>
      <c r="K30" s="136"/>
      <c r="L30" s="136"/>
      <c r="M30" s="136"/>
      <c r="N30" s="136"/>
      <c r="O30" s="136"/>
      <c r="P30" s="137"/>
    </row>
    <row r="31" spans="1:29" s="92" customFormat="1" ht="15.5" x14ac:dyDescent="0.35">
      <c r="B31" s="284"/>
      <c r="C31" s="285" t="str">
        <f>'Total Amount'!B58</f>
        <v>Total Other Direct Costs</v>
      </c>
      <c r="D31" s="286">
        <f>'Total Amount'!W58</f>
        <v>0</v>
      </c>
      <c r="E31" s="287"/>
      <c r="J31" s="135" t="str">
        <f>IF(COUNTIF('ODC Details'!B4:D10,"&lt;&gt;"&amp;"")&gt;0, "Supporting documentation for Other ODC", "")</f>
        <v/>
      </c>
      <c r="K31" s="136"/>
      <c r="L31" s="136"/>
      <c r="M31" s="136"/>
      <c r="N31" s="136"/>
      <c r="O31" s="136"/>
      <c r="P31" s="137"/>
    </row>
    <row r="32" spans="1:29" s="92" customFormat="1" ht="15.5" x14ac:dyDescent="0.35">
      <c r="B32" s="284"/>
      <c r="C32" s="285" t="str">
        <f>'Total Amount'!B62</f>
        <v>Total Material Handling Costs</v>
      </c>
      <c r="D32" s="286">
        <f>'Total Amount'!W62</f>
        <v>0</v>
      </c>
      <c r="E32" s="287"/>
      <c r="J32" s="135" t="str">
        <f>IF(COUNTIF('Labor Rates'!C8:C30,"&lt;&gt;"&amp;"")&gt;0, "Basis of Indirect Rate for each Indirect Rate", "")</f>
        <v/>
      </c>
      <c r="K32" s="138"/>
      <c r="L32" s="136"/>
      <c r="M32" s="136"/>
      <c r="N32" s="136"/>
      <c r="O32" s="136"/>
      <c r="P32" s="137"/>
    </row>
    <row r="33" spans="1:16" s="92" customFormat="1" ht="15.5" x14ac:dyDescent="0.35">
      <c r="B33" s="284"/>
      <c r="C33" s="285" t="str">
        <f>'Total Amount'!A63</f>
        <v>Subtotal Costs</v>
      </c>
      <c r="D33" s="286">
        <f>'Total Amount'!W63</f>
        <v>0</v>
      </c>
      <c r="E33" s="287"/>
      <c r="J33" s="135"/>
      <c r="K33" s="138"/>
      <c r="L33" s="136"/>
      <c r="M33" s="136"/>
      <c r="N33" s="136"/>
      <c r="O33" s="136"/>
      <c r="P33" s="137"/>
    </row>
    <row r="34" spans="1:16" s="92" customFormat="1" ht="16" thickBot="1" x14ac:dyDescent="0.4">
      <c r="B34" s="284"/>
      <c r="C34" s="285" t="str">
        <f>'Total Amount'!B67</f>
        <v>Total G&amp;A Costs</v>
      </c>
      <c r="D34" s="286">
        <f>'Total Amount'!W67</f>
        <v>0</v>
      </c>
      <c r="E34" s="287"/>
      <c r="J34" s="147"/>
      <c r="K34" s="139"/>
      <c r="L34" s="139"/>
      <c r="M34" s="139"/>
      <c r="N34" s="139"/>
      <c r="O34" s="139"/>
      <c r="P34" s="140"/>
    </row>
    <row r="35" spans="1:16" s="92" customFormat="1" ht="16" thickBot="1" x14ac:dyDescent="0.4">
      <c r="B35" s="284"/>
      <c r="C35" s="285" t="str">
        <f>'Total Amount'!A68</f>
        <v>Subtotal Costs</v>
      </c>
      <c r="D35" s="286">
        <f>'Total Amount'!W68</f>
        <v>0</v>
      </c>
      <c r="E35" s="287"/>
    </row>
    <row r="36" spans="1:16" s="92" customFormat="1" ht="15.5" x14ac:dyDescent="0.35">
      <c r="B36" s="284"/>
      <c r="C36" s="285" t="str">
        <f>'Total Amount'!B72</f>
        <v>Total Cost of Money</v>
      </c>
      <c r="D36" s="286">
        <f>'Total Amount'!W72</f>
        <v>0</v>
      </c>
      <c r="E36" s="287"/>
      <c r="J36" s="145" t="s">
        <v>103</v>
      </c>
      <c r="K36" s="143"/>
      <c r="L36" s="143"/>
      <c r="M36" s="143"/>
      <c r="N36" s="143"/>
      <c r="O36" s="143"/>
      <c r="P36" s="131"/>
    </row>
    <row r="37" spans="1:16" s="92" customFormat="1" ht="15.5" x14ac:dyDescent="0.35">
      <c r="B37" s="284"/>
      <c r="C37" s="285" t="str">
        <f>'Total Amount'!A73</f>
        <v>Total Estimated Costs</v>
      </c>
      <c r="D37" s="286">
        <f>'Total Amount'!W73</f>
        <v>0</v>
      </c>
      <c r="E37" s="287"/>
      <c r="J37" s="141" t="s">
        <v>149</v>
      </c>
      <c r="K37" s="132"/>
      <c r="L37" s="132"/>
      <c r="M37" s="132"/>
      <c r="N37" s="132"/>
      <c r="O37" s="132"/>
      <c r="P37" s="133"/>
    </row>
    <row r="38" spans="1:16" s="92" customFormat="1" ht="31" customHeight="1" x14ac:dyDescent="0.35">
      <c r="B38" s="288"/>
      <c r="C38" s="285" t="str">
        <f>'Total Amount'!A74</f>
        <v>Fixed Fee (If proposing a CPFF contract) or Profit</v>
      </c>
      <c r="D38" s="289">
        <f>'Total Amount'!W74</f>
        <v>0</v>
      </c>
      <c r="E38" s="290"/>
      <c r="F38" s="148"/>
      <c r="J38" s="636" t="s">
        <v>150</v>
      </c>
      <c r="K38" s="637"/>
      <c r="L38" s="637"/>
      <c r="M38" s="637"/>
      <c r="N38" s="637"/>
      <c r="O38" s="637"/>
      <c r="P38" s="638"/>
    </row>
    <row r="39" spans="1:16" s="148" customFormat="1" ht="17.25" customHeight="1" thickBot="1" x14ac:dyDescent="0.4">
      <c r="B39" s="291"/>
      <c r="C39" s="292" t="str">
        <f>'Total Amount'!A75</f>
        <v>Total Estimated Costs Plus Fixed Fee/Profit</v>
      </c>
      <c r="D39" s="293">
        <f>'Total Amount'!W75</f>
        <v>0</v>
      </c>
      <c r="E39" s="294"/>
      <c r="F39" s="92"/>
      <c r="J39" s="636" t="s">
        <v>456</v>
      </c>
      <c r="K39" s="637"/>
      <c r="L39" s="637"/>
      <c r="M39" s="637"/>
      <c r="N39" s="637"/>
      <c r="O39" s="637"/>
      <c r="P39" s="638"/>
    </row>
    <row r="40" spans="1:16" s="92" customFormat="1" ht="16" thickBot="1" x14ac:dyDescent="0.4">
      <c r="C40" s="122"/>
      <c r="D40" s="123"/>
      <c r="J40" s="639"/>
      <c r="K40" s="640"/>
      <c r="L40" s="640"/>
      <c r="M40" s="640"/>
      <c r="N40" s="640"/>
      <c r="O40" s="640"/>
      <c r="P40" s="641"/>
    </row>
    <row r="41" spans="1:16" s="92" customFormat="1" ht="15.5" x14ac:dyDescent="0.35"/>
    <row r="42" spans="1:16" s="92" customFormat="1" ht="15.5" x14ac:dyDescent="0.35"/>
    <row r="43" spans="1:16" s="92" customFormat="1" ht="15.5" x14ac:dyDescent="0.35">
      <c r="B43"/>
      <c r="C43"/>
      <c r="D43"/>
      <c r="E43"/>
      <c r="F43"/>
    </row>
    <row r="44" spans="1:16" s="92" customFormat="1" ht="15.5" x14ac:dyDescent="0.35">
      <c r="A44"/>
      <c r="B44" s="237"/>
      <c r="C44" s="237"/>
      <c r="D44" s="237"/>
      <c r="E44" s="237"/>
      <c r="F44" s="237"/>
      <c r="G44"/>
      <c r="H44"/>
      <c r="I44"/>
      <c r="J44"/>
      <c r="K44"/>
      <c r="L44"/>
      <c r="M44"/>
      <c r="N44"/>
      <c r="O44"/>
      <c r="P44"/>
    </row>
    <row r="45" spans="1:16" ht="24" customHeight="1" x14ac:dyDescent="0.25">
      <c r="G45" s="237"/>
      <c r="H45" s="237"/>
      <c r="I45" s="237"/>
      <c r="J45" s="237"/>
      <c r="K45" s="237"/>
      <c r="L45" s="237"/>
      <c r="M45" s="237"/>
      <c r="N45" s="237"/>
      <c r="O45" s="237"/>
    </row>
  </sheetData>
  <mergeCells count="14">
    <mergeCell ref="B11:P11"/>
    <mergeCell ref="B24:D24"/>
    <mergeCell ref="B23:E23"/>
    <mergeCell ref="A1:M1"/>
    <mergeCell ref="A2:B2"/>
    <mergeCell ref="A3:B3"/>
    <mergeCell ref="A4:B4"/>
    <mergeCell ref="B14:Q14"/>
    <mergeCell ref="B16:Q17"/>
    <mergeCell ref="B21:O21"/>
    <mergeCell ref="B20:O20"/>
    <mergeCell ref="B22:O22"/>
    <mergeCell ref="B19:O19"/>
    <mergeCell ref="B18:O18"/>
  </mergeCells>
  <phoneticPr fontId="4" type="noConversion"/>
  <dataValidations count="2">
    <dataValidation type="list" allowBlank="1" showInputMessage="1" showErrorMessage="1" sqref="I4:I6" xr:uid="{00000000-0002-0000-0000-000000000000}">
      <formula1>Offeror_Business_Types</formula1>
    </dataValidation>
    <dataValidation type="list" showInputMessage="1" showErrorMessage="1" sqref="C6" xr:uid="{00000000-0002-0000-0000-000001000000}">
      <formula1>SBIRSTTRPhaseChoices</formula1>
    </dataValidation>
  </dataValidations>
  <pageMargins left="0.75" right="0.75" top="1" bottom="1" header="0.5" footer="0.5"/>
  <pageSetup scale="74" orientation="landscape"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7030A0"/>
    <pageSetUpPr fitToPage="1"/>
  </sheetPr>
  <dimension ref="A1:BC89"/>
  <sheetViews>
    <sheetView topLeftCell="V35" zoomScaleNormal="100" workbookViewId="0">
      <selection activeCell="AE46" sqref="AE46:AE49"/>
    </sheetView>
  </sheetViews>
  <sheetFormatPr defaultColWidth="8.81640625" defaultRowHeight="12.5" x14ac:dyDescent="0.25"/>
  <cols>
    <col min="1" max="1" width="15.1796875" customWidth="1"/>
    <col min="2" max="2" width="42.453125" customWidth="1"/>
    <col min="3" max="3" width="30.1796875" customWidth="1"/>
    <col min="4" max="4" width="11.81640625" customWidth="1"/>
    <col min="5" max="5" width="14.453125" hidden="1" customWidth="1"/>
    <col min="6" max="6" width="12.81640625" customWidth="1"/>
    <col min="7" max="7" width="11.81640625" customWidth="1"/>
    <col min="8" max="8" width="14.453125" hidden="1" customWidth="1"/>
    <col min="9" max="9" width="12.81640625" customWidth="1"/>
    <col min="10" max="10" width="11.81640625" hidden="1" customWidth="1"/>
    <col min="11" max="11" width="14.453125" hidden="1" customWidth="1"/>
    <col min="12" max="12" width="12.81640625" hidden="1" customWidth="1"/>
    <col min="13" max="13" width="12.81640625" customWidth="1"/>
    <col min="14" max="14" width="12.81640625" hidden="1" customWidth="1"/>
    <col min="15" max="16" width="12.81640625" customWidth="1"/>
    <col min="17" max="17" width="12.81640625" hidden="1" customWidth="1"/>
    <col min="18" max="18" width="12.81640625" customWidth="1"/>
    <col min="19" max="21" width="12.81640625" hidden="1" customWidth="1"/>
    <col min="22" max="22" width="12.81640625" customWidth="1"/>
    <col min="23" max="23" width="12.81640625" hidden="1" customWidth="1"/>
    <col min="24" max="25" width="12.81640625" customWidth="1"/>
    <col min="26" max="26" width="12.81640625" hidden="1" customWidth="1"/>
    <col min="27" max="27" width="12.81640625" customWidth="1"/>
    <col min="28" max="30" width="12.81640625" hidden="1" customWidth="1"/>
    <col min="31" max="31" width="12.81640625" customWidth="1"/>
    <col min="32" max="32" width="9.453125" hidden="1" customWidth="1"/>
    <col min="33" max="33" width="13.81640625" customWidth="1"/>
  </cols>
  <sheetData>
    <row r="1" spans="1:33" s="227" customFormat="1" ht="13" x14ac:dyDescent="0.3">
      <c r="A1" s="224" t="s">
        <v>368</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488"/>
      <c r="AG1" s="226"/>
    </row>
    <row r="2" spans="1:33"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489"/>
      <c r="AG2" s="231"/>
    </row>
    <row r="3" spans="1:33"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489"/>
      <c r="AG3" s="231"/>
    </row>
    <row r="4" spans="1:33" ht="13.5" thickBot="1" x14ac:dyDescent="0.35">
      <c r="A4" s="30"/>
      <c r="B4" s="1"/>
      <c r="C4" s="1"/>
      <c r="D4" s="17"/>
      <c r="E4" s="44" t="s">
        <v>138</v>
      </c>
      <c r="F4" s="17"/>
      <c r="G4" s="17"/>
      <c r="H4" s="44" t="s">
        <v>138</v>
      </c>
      <c r="I4" s="17"/>
      <c r="J4" s="17"/>
      <c r="K4" s="44" t="s">
        <v>138</v>
      </c>
      <c r="L4" s="17"/>
      <c r="M4" s="17"/>
      <c r="N4" s="44" t="s">
        <v>138</v>
      </c>
      <c r="O4" s="17"/>
      <c r="P4" s="17"/>
      <c r="Q4" s="44" t="s">
        <v>138</v>
      </c>
      <c r="R4" s="17"/>
      <c r="S4" s="17"/>
      <c r="T4" s="44" t="s">
        <v>138</v>
      </c>
      <c r="U4" s="17"/>
      <c r="V4" s="17"/>
      <c r="W4" s="44" t="s">
        <v>138</v>
      </c>
      <c r="X4" s="17"/>
      <c r="Y4" s="17"/>
      <c r="Z4" s="44" t="s">
        <v>138</v>
      </c>
      <c r="AA4" s="17"/>
      <c r="AB4" s="17"/>
      <c r="AC4" s="44" t="s">
        <v>138</v>
      </c>
      <c r="AD4" s="17"/>
      <c r="AE4" s="51"/>
      <c r="AF4" s="487"/>
      <c r="AG4" s="31"/>
    </row>
    <row r="5" spans="1:33" x14ac:dyDescent="0.25">
      <c r="B5" s="2"/>
      <c r="C5" s="9"/>
      <c r="D5" s="424" t="s">
        <v>369</v>
      </c>
      <c r="E5" s="19" t="s">
        <v>369</v>
      </c>
      <c r="F5" s="424" t="s">
        <v>369</v>
      </c>
      <c r="G5" s="425" t="s">
        <v>370</v>
      </c>
      <c r="H5" s="19" t="s">
        <v>370</v>
      </c>
      <c r="I5" s="425" t="s">
        <v>370</v>
      </c>
      <c r="J5" s="424" t="s">
        <v>461</v>
      </c>
      <c r="K5" s="19" t="s">
        <v>369</v>
      </c>
      <c r="L5" s="424" t="s">
        <v>461</v>
      </c>
      <c r="M5" s="426" t="s">
        <v>371</v>
      </c>
      <c r="N5" s="426" t="s">
        <v>371</v>
      </c>
      <c r="O5" s="426" t="s">
        <v>371</v>
      </c>
      <c r="P5" s="426" t="s">
        <v>372</v>
      </c>
      <c r="Q5" s="426" t="s">
        <v>372</v>
      </c>
      <c r="R5" s="426" t="s">
        <v>372</v>
      </c>
      <c r="S5" s="426" t="s">
        <v>462</v>
      </c>
      <c r="T5" s="426" t="s">
        <v>462</v>
      </c>
      <c r="U5" s="426" t="s">
        <v>462</v>
      </c>
      <c r="V5" s="481" t="s">
        <v>373</v>
      </c>
      <c r="W5" s="481" t="s">
        <v>373</v>
      </c>
      <c r="X5" s="481" t="s">
        <v>373</v>
      </c>
      <c r="Y5" s="481" t="s">
        <v>374</v>
      </c>
      <c r="Z5" s="481" t="s">
        <v>374</v>
      </c>
      <c r="AA5" s="481" t="s">
        <v>374</v>
      </c>
      <c r="AB5" s="481" t="s">
        <v>463</v>
      </c>
      <c r="AC5" s="481" t="s">
        <v>463</v>
      </c>
      <c r="AD5" s="481" t="s">
        <v>463</v>
      </c>
      <c r="AE5" s="702" t="s">
        <v>27</v>
      </c>
      <c r="AF5" s="705"/>
      <c r="AG5" s="703"/>
    </row>
    <row r="6" spans="1:33" x14ac:dyDescent="0.25">
      <c r="A6" s="26" t="s">
        <v>125</v>
      </c>
      <c r="B6" s="2"/>
      <c r="C6" s="9"/>
      <c r="D6" s="24"/>
      <c r="E6" s="482" t="str">
        <f>'Phase 1 TA 1'!$C1</f>
        <v>Enter proposed PoP as "MM/YY to MM/YY"</v>
      </c>
      <c r="F6" s="25"/>
      <c r="G6" s="24"/>
      <c r="H6" s="482" t="str">
        <f>'Phase 1 TA 2'!$C1</f>
        <v>Enter proposed PoP as "MM/YY to MM/YY"</v>
      </c>
      <c r="I6" s="25"/>
      <c r="J6" s="24"/>
      <c r="K6" s="482" t="str">
        <f>'Phase 1 TA 1'!$C1</f>
        <v>Enter proposed PoP as "MM/YY to MM/YY"</v>
      </c>
      <c r="L6" s="25"/>
      <c r="M6" s="24"/>
      <c r="N6" s="482" t="str">
        <f>'Phase 2 TA 1'!$C1</f>
        <v>Enter proposed PoP as "MM/YY to MM/YY"</v>
      </c>
      <c r="O6" s="25"/>
      <c r="P6" s="24"/>
      <c r="Q6" s="482" t="str">
        <f>'Phase 2 TA 2'!$C1</f>
        <v>Enter proposed PoP as "MM/YY to MM/YY"</v>
      </c>
      <c r="R6" s="25"/>
      <c r="S6" s="24"/>
      <c r="T6" s="482" t="str">
        <f>'Phase 2 TA 3'!$C1</f>
        <v>Enter proposed PoP as "MM/YY to MM/YY"</v>
      </c>
      <c r="U6" s="25"/>
      <c r="V6" s="24"/>
      <c r="W6" s="482" t="str">
        <f>'Phase 3 TA 1'!$C1</f>
        <v>Enter proposed PoP as "MM/YY to MM/YY"</v>
      </c>
      <c r="X6" s="25"/>
      <c r="Y6" s="24"/>
      <c r="Z6" s="482" t="str">
        <f>'Phase 3 TA 2'!$C1</f>
        <v>Enter proposed PoP as "MM/YY to MM/YY"</v>
      </c>
      <c r="AA6" s="25"/>
      <c r="AB6" s="24"/>
      <c r="AC6" s="482" t="str">
        <f>'Phase 3 TA 3'!$C1</f>
        <v>Enter proposed PoP as "MM/YY to MM/YY"</v>
      </c>
      <c r="AD6" s="25"/>
      <c r="AE6" s="483"/>
      <c r="AF6" s="490"/>
      <c r="AG6" s="56" t="s">
        <v>52</v>
      </c>
    </row>
    <row r="7" spans="1:33" x14ac:dyDescent="0.25">
      <c r="A7" s="11"/>
      <c r="B7" s="49" t="s">
        <v>534</v>
      </c>
      <c r="C7" s="33" t="s">
        <v>34</v>
      </c>
      <c r="D7" s="34" t="s">
        <v>341</v>
      </c>
      <c r="E7" s="3" t="s">
        <v>38</v>
      </c>
      <c r="F7" s="35" t="s">
        <v>349</v>
      </c>
      <c r="G7" s="34" t="s">
        <v>341</v>
      </c>
      <c r="H7" s="3" t="s">
        <v>38</v>
      </c>
      <c r="I7" s="35" t="s">
        <v>349</v>
      </c>
      <c r="J7" s="34" t="s">
        <v>341</v>
      </c>
      <c r="K7" s="3" t="s">
        <v>38</v>
      </c>
      <c r="L7" s="35" t="s">
        <v>349</v>
      </c>
      <c r="M7" s="34" t="s">
        <v>341</v>
      </c>
      <c r="N7" s="3" t="s">
        <v>38</v>
      </c>
      <c r="O7" s="35" t="s">
        <v>349</v>
      </c>
      <c r="P7" s="34" t="s">
        <v>341</v>
      </c>
      <c r="Q7" s="3" t="s">
        <v>38</v>
      </c>
      <c r="R7" s="35" t="s">
        <v>349</v>
      </c>
      <c r="S7" s="34" t="s">
        <v>341</v>
      </c>
      <c r="T7" s="3" t="s">
        <v>38</v>
      </c>
      <c r="U7" s="35" t="s">
        <v>349</v>
      </c>
      <c r="V7" s="34" t="s">
        <v>341</v>
      </c>
      <c r="W7" s="3" t="s">
        <v>38</v>
      </c>
      <c r="X7" s="35" t="s">
        <v>349</v>
      </c>
      <c r="Y7" s="34" t="s">
        <v>341</v>
      </c>
      <c r="Z7" s="3" t="s">
        <v>38</v>
      </c>
      <c r="AA7" s="35" t="s">
        <v>349</v>
      </c>
      <c r="AB7" s="34" t="s">
        <v>341</v>
      </c>
      <c r="AC7" s="3" t="s">
        <v>38</v>
      </c>
      <c r="AD7" s="35" t="s">
        <v>349</v>
      </c>
      <c r="AE7" s="34" t="s">
        <v>341</v>
      </c>
      <c r="AF7" s="486"/>
      <c r="AG7" s="35" t="s">
        <v>349</v>
      </c>
    </row>
    <row r="8" spans="1:33" x14ac:dyDescent="0.25">
      <c r="A8" s="11"/>
      <c r="B8" s="476" t="str">
        <f>IF(ISBLANK('Labor Rates'!C8),"",'Labor Rates'!C8)</f>
        <v/>
      </c>
      <c r="C8" s="476" t="str">
        <f>IF(ISBLANK('Labor Rates'!D8),"",'Labor Rates'!D8)</f>
        <v/>
      </c>
      <c r="D8" s="13">
        <f>'Phase 1 TA 1'!$AZ8</f>
        <v>0</v>
      </c>
      <c r="E8" s="236" t="s">
        <v>347</v>
      </c>
      <c r="F8" s="359">
        <f>'Phase 1 TA 1'!$BA8</f>
        <v>0</v>
      </c>
      <c r="G8" s="13">
        <f>'Phase 1 TA 2'!$AZ8</f>
        <v>0</v>
      </c>
      <c r="H8" s="236" t="s">
        <v>347</v>
      </c>
      <c r="I8" s="359">
        <f>'Phase 1 TA 2'!$BA8</f>
        <v>0</v>
      </c>
      <c r="J8" s="13">
        <f>'Phase 1 TA 3'!$AZ8</f>
        <v>0</v>
      </c>
      <c r="K8" s="236" t="s">
        <v>347</v>
      </c>
      <c r="L8" s="359">
        <f>'Phase 1 TA 3'!$BA8</f>
        <v>0</v>
      </c>
      <c r="M8" s="13">
        <f>'Phase 2 TA 1'!$AZ8</f>
        <v>0</v>
      </c>
      <c r="N8" s="236" t="s">
        <v>348</v>
      </c>
      <c r="O8" s="359">
        <f>'Phase 2 TA 1'!$BA8</f>
        <v>0</v>
      </c>
      <c r="P8" s="13">
        <f>'Phase 2 TA 2'!$AZ8</f>
        <v>0</v>
      </c>
      <c r="Q8" s="236" t="s">
        <v>348</v>
      </c>
      <c r="R8" s="359">
        <f>'Phase 2 TA 2'!$BA8</f>
        <v>0</v>
      </c>
      <c r="S8" s="13">
        <f>'Phase 2 TA 3'!$AZ8</f>
        <v>0</v>
      </c>
      <c r="T8" s="236" t="s">
        <v>348</v>
      </c>
      <c r="U8" s="359">
        <f>'Phase 2 TA 3'!$BA8</f>
        <v>0</v>
      </c>
      <c r="V8" s="13">
        <f>'Phase 3 TA 1'!$AZ8</f>
        <v>0</v>
      </c>
      <c r="W8" s="236" t="s">
        <v>351</v>
      </c>
      <c r="X8" s="359">
        <f>'Phase 3 TA 1'!$BA8</f>
        <v>0</v>
      </c>
      <c r="Y8" s="13">
        <f>'Phase 3 TA 2'!$AZ8</f>
        <v>0</v>
      </c>
      <c r="Z8" s="236" t="s">
        <v>351</v>
      </c>
      <c r="AA8" s="359">
        <f>'Phase 3 TA 2'!$BA8</f>
        <v>0</v>
      </c>
      <c r="AB8" s="13">
        <f>'Phase 3 TA 3'!$AZ8</f>
        <v>0</v>
      </c>
      <c r="AC8" s="236" t="s">
        <v>351</v>
      </c>
      <c r="AD8" s="359">
        <f>'Phase 3 TA 3'!$BA8</f>
        <v>0</v>
      </c>
      <c r="AE8" s="37">
        <f>SUM(D8,G8,J8,M8,P8,S8,V8,Y8,AB8)</f>
        <v>0</v>
      </c>
      <c r="AF8" s="491"/>
      <c r="AG8" s="359">
        <f>SUM(F8,I8,L8,O8,R8,U8,X8,AA8,AD8)</f>
        <v>0</v>
      </c>
    </row>
    <row r="9" spans="1:33" x14ac:dyDescent="0.25">
      <c r="A9" s="11"/>
      <c r="B9" s="476" t="str">
        <f>IF(ISBLANK('Labor Rates'!C9),"",'Labor Rates'!C9)</f>
        <v/>
      </c>
      <c r="C9" s="476" t="str">
        <f>IF(ISBLANK('Labor Rates'!D9),"",'Labor Rates'!D9)</f>
        <v/>
      </c>
      <c r="D9" s="13">
        <f>'Phase 1 TA 1'!$AZ9</f>
        <v>0</v>
      </c>
      <c r="E9" s="236" t="s">
        <v>347</v>
      </c>
      <c r="F9" s="359">
        <f>'Phase 1 TA 1'!$BA9</f>
        <v>0</v>
      </c>
      <c r="G9" s="13">
        <f>'Phase 1 TA 2'!$AZ9</f>
        <v>0</v>
      </c>
      <c r="H9" s="236" t="s">
        <v>347</v>
      </c>
      <c r="I9" s="359">
        <f>'Phase 1 TA 2'!$BA9</f>
        <v>0</v>
      </c>
      <c r="J9" s="13">
        <f>'Phase 1 TA 3'!$AZ9</f>
        <v>0</v>
      </c>
      <c r="K9" s="236" t="s">
        <v>347</v>
      </c>
      <c r="L9" s="359">
        <f>'Phase 1 TA 3'!$BA9</f>
        <v>0</v>
      </c>
      <c r="M9" s="13">
        <f>'Phase 2 TA 1'!$AZ9</f>
        <v>0</v>
      </c>
      <c r="N9" s="236" t="s">
        <v>348</v>
      </c>
      <c r="O9" s="359">
        <f>'Phase 2 TA 1'!$BA9</f>
        <v>0</v>
      </c>
      <c r="P9" s="13">
        <f>'Phase 2 TA 2'!$AZ9</f>
        <v>0</v>
      </c>
      <c r="Q9" s="236" t="s">
        <v>348</v>
      </c>
      <c r="R9" s="359">
        <f>'Phase 2 TA 2'!$BA9</f>
        <v>0</v>
      </c>
      <c r="S9" s="13">
        <f>'Phase 2 TA 3'!$AZ9</f>
        <v>0</v>
      </c>
      <c r="T9" s="236" t="s">
        <v>348</v>
      </c>
      <c r="U9" s="359">
        <f>'Phase 2 TA 3'!$BA9</f>
        <v>0</v>
      </c>
      <c r="V9" s="13">
        <f>'Phase 3 TA 1'!$AZ9</f>
        <v>0</v>
      </c>
      <c r="W9" s="236" t="s">
        <v>351</v>
      </c>
      <c r="X9" s="359">
        <f>'Phase 3 TA 1'!$BA9</f>
        <v>0</v>
      </c>
      <c r="Y9" s="13">
        <f>'Phase 3 TA 2'!$AZ9</f>
        <v>0</v>
      </c>
      <c r="Z9" s="236" t="s">
        <v>351</v>
      </c>
      <c r="AA9" s="359">
        <f>'Phase 3 TA 2'!$BA9</f>
        <v>0</v>
      </c>
      <c r="AB9" s="13">
        <f>'Phase 3 TA 3'!$AZ9</f>
        <v>0</v>
      </c>
      <c r="AC9" s="236" t="s">
        <v>351</v>
      </c>
      <c r="AD9" s="359">
        <f>'Phase 3 TA 3'!$BA9</f>
        <v>0</v>
      </c>
      <c r="AE9" s="37">
        <f t="shared" ref="AE9:AE32" si="0">SUM(D9,G9,J9,M9,P9,S9,V9,Y9,AB9)</f>
        <v>0</v>
      </c>
      <c r="AF9" s="491"/>
      <c r="AG9" s="359">
        <f t="shared" ref="AG9:AG72" si="1">SUM(F9,I9,L9,O9,R9,U9,X9,AA9,AD9)</f>
        <v>0</v>
      </c>
    </row>
    <row r="10" spans="1:33" x14ac:dyDescent="0.25">
      <c r="A10" s="11"/>
      <c r="B10" s="476" t="str">
        <f>IF(ISBLANK('Labor Rates'!C10),"",'Labor Rates'!C10)</f>
        <v/>
      </c>
      <c r="C10" s="476" t="str">
        <f>IF(ISBLANK('Labor Rates'!D10),"",'Labor Rates'!D10)</f>
        <v/>
      </c>
      <c r="D10" s="13">
        <f>'Phase 1 TA 1'!$AZ10</f>
        <v>0</v>
      </c>
      <c r="E10" s="236" t="s">
        <v>347</v>
      </c>
      <c r="F10" s="359">
        <f>'Phase 1 TA 1'!$BA10</f>
        <v>0</v>
      </c>
      <c r="G10" s="13">
        <f>'Phase 1 TA 2'!$AZ10</f>
        <v>0</v>
      </c>
      <c r="H10" s="236" t="s">
        <v>347</v>
      </c>
      <c r="I10" s="359">
        <f>'Phase 1 TA 2'!$BA10</f>
        <v>0</v>
      </c>
      <c r="J10" s="13">
        <f>'Phase 1 TA 3'!$AZ10</f>
        <v>0</v>
      </c>
      <c r="K10" s="236" t="s">
        <v>347</v>
      </c>
      <c r="L10" s="359">
        <f>'Phase 1 TA 3'!$BA10</f>
        <v>0</v>
      </c>
      <c r="M10" s="13">
        <f>'Phase 2 TA 1'!$AZ10</f>
        <v>0</v>
      </c>
      <c r="N10" s="236" t="s">
        <v>348</v>
      </c>
      <c r="O10" s="359">
        <f>'Phase 2 TA 1'!$BA10</f>
        <v>0</v>
      </c>
      <c r="P10" s="13">
        <f>'Phase 2 TA 2'!$AZ10</f>
        <v>0</v>
      </c>
      <c r="Q10" s="236" t="s">
        <v>348</v>
      </c>
      <c r="R10" s="359">
        <f>'Phase 2 TA 2'!$BA10</f>
        <v>0</v>
      </c>
      <c r="S10" s="13">
        <f>'Phase 2 TA 3'!$AZ10</f>
        <v>0</v>
      </c>
      <c r="T10" s="236" t="s">
        <v>348</v>
      </c>
      <c r="U10" s="359">
        <f>'Phase 2 TA 3'!$BA10</f>
        <v>0</v>
      </c>
      <c r="V10" s="13">
        <f>'Phase 3 TA 1'!$AZ10</f>
        <v>0</v>
      </c>
      <c r="W10" s="236" t="s">
        <v>351</v>
      </c>
      <c r="X10" s="359">
        <f>'Phase 3 TA 1'!$BA10</f>
        <v>0</v>
      </c>
      <c r="Y10" s="13">
        <f>'Phase 3 TA 2'!$AZ10</f>
        <v>0</v>
      </c>
      <c r="Z10" s="236" t="s">
        <v>351</v>
      </c>
      <c r="AA10" s="359">
        <f>'Phase 3 TA 2'!$BA10</f>
        <v>0</v>
      </c>
      <c r="AB10" s="13">
        <f>'Phase 3 TA 3'!$AZ10</f>
        <v>0</v>
      </c>
      <c r="AC10" s="236" t="s">
        <v>351</v>
      </c>
      <c r="AD10" s="359">
        <f>'Phase 3 TA 3'!$BA10</f>
        <v>0</v>
      </c>
      <c r="AE10" s="37">
        <f t="shared" si="0"/>
        <v>0</v>
      </c>
      <c r="AF10" s="491"/>
      <c r="AG10" s="359">
        <f t="shared" si="1"/>
        <v>0</v>
      </c>
    </row>
    <row r="11" spans="1:33" x14ac:dyDescent="0.25">
      <c r="A11" s="11"/>
      <c r="B11" s="476" t="str">
        <f>IF(ISBLANK('Labor Rates'!C11),"",'Labor Rates'!C11)</f>
        <v/>
      </c>
      <c r="C11" s="476" t="str">
        <f>IF(ISBLANK('Labor Rates'!D11),"",'Labor Rates'!D11)</f>
        <v/>
      </c>
      <c r="D11" s="13">
        <f>'Phase 1 TA 1'!$AZ11</f>
        <v>0</v>
      </c>
      <c r="E11" s="236" t="s">
        <v>347</v>
      </c>
      <c r="F11" s="359">
        <f>'Phase 1 TA 1'!$BA11</f>
        <v>0</v>
      </c>
      <c r="G11" s="13">
        <f>'Phase 1 TA 2'!$AZ11</f>
        <v>0</v>
      </c>
      <c r="H11" s="236" t="s">
        <v>347</v>
      </c>
      <c r="I11" s="359">
        <f>'Phase 1 TA 2'!$BA11</f>
        <v>0</v>
      </c>
      <c r="J11" s="13">
        <f>'Phase 1 TA 3'!$AZ11</f>
        <v>0</v>
      </c>
      <c r="K11" s="236" t="s">
        <v>347</v>
      </c>
      <c r="L11" s="359">
        <f>'Phase 1 TA 3'!$BA11</f>
        <v>0</v>
      </c>
      <c r="M11" s="13">
        <f>'Phase 2 TA 1'!$AZ11</f>
        <v>0</v>
      </c>
      <c r="N11" s="236" t="s">
        <v>348</v>
      </c>
      <c r="O11" s="359">
        <f>'Phase 2 TA 1'!$BA11</f>
        <v>0</v>
      </c>
      <c r="P11" s="13">
        <f>'Phase 2 TA 2'!$AZ11</f>
        <v>0</v>
      </c>
      <c r="Q11" s="236" t="s">
        <v>348</v>
      </c>
      <c r="R11" s="359">
        <f>'Phase 2 TA 2'!$BA11</f>
        <v>0</v>
      </c>
      <c r="S11" s="13">
        <f>'Phase 2 TA 3'!$AZ11</f>
        <v>0</v>
      </c>
      <c r="T11" s="236" t="s">
        <v>348</v>
      </c>
      <c r="U11" s="359">
        <f>'Phase 2 TA 3'!$BA11</f>
        <v>0</v>
      </c>
      <c r="V11" s="13">
        <f>'Phase 3 TA 1'!$AZ11</f>
        <v>0</v>
      </c>
      <c r="W11" s="236" t="s">
        <v>351</v>
      </c>
      <c r="X11" s="359">
        <f>'Phase 3 TA 1'!$BA11</f>
        <v>0</v>
      </c>
      <c r="Y11" s="13">
        <f>'Phase 3 TA 2'!$AZ11</f>
        <v>0</v>
      </c>
      <c r="Z11" s="236" t="s">
        <v>351</v>
      </c>
      <c r="AA11" s="359">
        <f>'Phase 3 TA 2'!$BA11</f>
        <v>0</v>
      </c>
      <c r="AB11" s="13">
        <f>'Phase 3 TA 3'!$AZ11</f>
        <v>0</v>
      </c>
      <c r="AC11" s="236" t="s">
        <v>351</v>
      </c>
      <c r="AD11" s="359">
        <f>'Phase 3 TA 3'!$BA11</f>
        <v>0</v>
      </c>
      <c r="AE11" s="37">
        <f t="shared" si="0"/>
        <v>0</v>
      </c>
      <c r="AF11" s="491"/>
      <c r="AG11" s="359">
        <f t="shared" si="1"/>
        <v>0</v>
      </c>
    </row>
    <row r="12" spans="1:33" x14ac:dyDescent="0.25">
      <c r="A12" s="11"/>
      <c r="B12" s="476" t="str">
        <f>IF(ISBLANK('Labor Rates'!C12),"",'Labor Rates'!C12)</f>
        <v/>
      </c>
      <c r="C12" s="476" t="str">
        <f>IF(ISBLANK('Labor Rates'!D12),"",'Labor Rates'!D12)</f>
        <v/>
      </c>
      <c r="D12" s="13">
        <f>'Phase 1 TA 1'!$AZ12</f>
        <v>0</v>
      </c>
      <c r="E12" s="236" t="s">
        <v>347</v>
      </c>
      <c r="F12" s="359">
        <f>'Phase 1 TA 1'!$BA12</f>
        <v>0</v>
      </c>
      <c r="G12" s="13">
        <f>'Phase 1 TA 2'!$AZ12</f>
        <v>0</v>
      </c>
      <c r="H12" s="236" t="s">
        <v>347</v>
      </c>
      <c r="I12" s="359">
        <f>'Phase 1 TA 2'!$BA12</f>
        <v>0</v>
      </c>
      <c r="J12" s="13">
        <f>'Phase 1 TA 3'!$AZ12</f>
        <v>0</v>
      </c>
      <c r="K12" s="236" t="s">
        <v>347</v>
      </c>
      <c r="L12" s="359">
        <f>'Phase 1 TA 3'!$BA12</f>
        <v>0</v>
      </c>
      <c r="M12" s="13">
        <f>'Phase 2 TA 1'!$AZ12</f>
        <v>0</v>
      </c>
      <c r="N12" s="236" t="s">
        <v>348</v>
      </c>
      <c r="O12" s="359">
        <f>'Phase 2 TA 1'!$BA12</f>
        <v>0</v>
      </c>
      <c r="P12" s="13">
        <f>'Phase 2 TA 2'!$AZ12</f>
        <v>0</v>
      </c>
      <c r="Q12" s="236" t="s">
        <v>348</v>
      </c>
      <c r="R12" s="359">
        <f>'Phase 2 TA 2'!$BA12</f>
        <v>0</v>
      </c>
      <c r="S12" s="13">
        <f>'Phase 2 TA 3'!$AZ12</f>
        <v>0</v>
      </c>
      <c r="T12" s="236" t="s">
        <v>348</v>
      </c>
      <c r="U12" s="359">
        <f>'Phase 2 TA 3'!$BA12</f>
        <v>0</v>
      </c>
      <c r="V12" s="13">
        <f>'Phase 3 TA 1'!$AZ12</f>
        <v>0</v>
      </c>
      <c r="W12" s="236" t="s">
        <v>351</v>
      </c>
      <c r="X12" s="359">
        <f>'Phase 3 TA 1'!$BA12</f>
        <v>0</v>
      </c>
      <c r="Y12" s="13">
        <f>'Phase 3 TA 2'!$AZ12</f>
        <v>0</v>
      </c>
      <c r="Z12" s="236" t="s">
        <v>351</v>
      </c>
      <c r="AA12" s="359">
        <f>'Phase 3 TA 2'!$BA12</f>
        <v>0</v>
      </c>
      <c r="AB12" s="13">
        <f>'Phase 3 TA 3'!$AZ12</f>
        <v>0</v>
      </c>
      <c r="AC12" s="236" t="s">
        <v>351</v>
      </c>
      <c r="AD12" s="359">
        <f>'Phase 3 TA 3'!$BA12</f>
        <v>0</v>
      </c>
      <c r="AE12" s="37">
        <f t="shared" si="0"/>
        <v>0</v>
      </c>
      <c r="AF12" s="491"/>
      <c r="AG12" s="359">
        <f t="shared" si="1"/>
        <v>0</v>
      </c>
    </row>
    <row r="13" spans="1:33" x14ac:dyDescent="0.25">
      <c r="A13" s="11"/>
      <c r="B13" s="476" t="str">
        <f>IF(ISBLANK('Labor Rates'!C13),"",'Labor Rates'!C13)</f>
        <v/>
      </c>
      <c r="C13" s="476" t="str">
        <f>IF(ISBLANK('Labor Rates'!D13),"",'Labor Rates'!D13)</f>
        <v/>
      </c>
      <c r="D13" s="13">
        <f>'Phase 1 TA 1'!$AZ13</f>
        <v>0</v>
      </c>
      <c r="E13" s="236" t="s">
        <v>347</v>
      </c>
      <c r="F13" s="359">
        <f>'Phase 1 TA 1'!$BA13</f>
        <v>0</v>
      </c>
      <c r="G13" s="13">
        <f>'Phase 1 TA 2'!$AZ13</f>
        <v>0</v>
      </c>
      <c r="H13" s="236" t="s">
        <v>347</v>
      </c>
      <c r="I13" s="359">
        <f>'Phase 1 TA 2'!$BA13</f>
        <v>0</v>
      </c>
      <c r="J13" s="13">
        <f>'Phase 1 TA 3'!$AZ13</f>
        <v>0</v>
      </c>
      <c r="K13" s="236" t="s">
        <v>347</v>
      </c>
      <c r="L13" s="359">
        <f>'Phase 1 TA 3'!$BA13</f>
        <v>0</v>
      </c>
      <c r="M13" s="13">
        <f>'Phase 2 TA 1'!$AZ13</f>
        <v>0</v>
      </c>
      <c r="N13" s="236" t="s">
        <v>348</v>
      </c>
      <c r="O13" s="359">
        <f>'Phase 2 TA 1'!$BA13</f>
        <v>0</v>
      </c>
      <c r="P13" s="13">
        <f>'Phase 2 TA 2'!$AZ13</f>
        <v>0</v>
      </c>
      <c r="Q13" s="236" t="s">
        <v>348</v>
      </c>
      <c r="R13" s="359">
        <f>'Phase 2 TA 2'!$BA13</f>
        <v>0</v>
      </c>
      <c r="S13" s="13">
        <f>'Phase 2 TA 3'!$AZ13</f>
        <v>0</v>
      </c>
      <c r="T13" s="236" t="s">
        <v>348</v>
      </c>
      <c r="U13" s="359">
        <f>'Phase 2 TA 3'!$BA13</f>
        <v>0</v>
      </c>
      <c r="V13" s="13">
        <f>'Phase 3 TA 1'!$AZ13</f>
        <v>0</v>
      </c>
      <c r="W13" s="236" t="s">
        <v>351</v>
      </c>
      <c r="X13" s="359">
        <f>'Phase 3 TA 1'!$BA13</f>
        <v>0</v>
      </c>
      <c r="Y13" s="13">
        <f>'Phase 3 TA 2'!$AZ13</f>
        <v>0</v>
      </c>
      <c r="Z13" s="236" t="s">
        <v>351</v>
      </c>
      <c r="AA13" s="359">
        <f>'Phase 3 TA 2'!$BA13</f>
        <v>0</v>
      </c>
      <c r="AB13" s="13">
        <f>'Phase 3 TA 3'!$AZ13</f>
        <v>0</v>
      </c>
      <c r="AC13" s="236" t="s">
        <v>351</v>
      </c>
      <c r="AD13" s="359">
        <f>'Phase 3 TA 3'!$BA13</f>
        <v>0</v>
      </c>
      <c r="AE13" s="37">
        <f t="shared" si="0"/>
        <v>0</v>
      </c>
      <c r="AF13" s="491"/>
      <c r="AG13" s="359">
        <f t="shared" si="1"/>
        <v>0</v>
      </c>
    </row>
    <row r="14" spans="1:33" x14ac:dyDescent="0.25">
      <c r="A14" s="11"/>
      <c r="B14" s="476" t="str">
        <f>IF(ISBLANK('Labor Rates'!C14),"",'Labor Rates'!C14)</f>
        <v/>
      </c>
      <c r="C14" s="476" t="str">
        <f>IF(ISBLANK('Labor Rates'!D14),"",'Labor Rates'!D14)</f>
        <v/>
      </c>
      <c r="D14" s="13">
        <f>'Phase 1 TA 1'!$AZ14</f>
        <v>0</v>
      </c>
      <c r="E14" s="236" t="s">
        <v>347</v>
      </c>
      <c r="F14" s="359">
        <f>'Phase 1 TA 1'!$BA14</f>
        <v>0</v>
      </c>
      <c r="G14" s="13">
        <f>'Phase 1 TA 2'!$AZ14</f>
        <v>0</v>
      </c>
      <c r="H14" s="236" t="s">
        <v>347</v>
      </c>
      <c r="I14" s="359">
        <f>'Phase 1 TA 2'!$BA14</f>
        <v>0</v>
      </c>
      <c r="J14" s="13">
        <f>'Phase 1 TA 3'!$AZ14</f>
        <v>0</v>
      </c>
      <c r="K14" s="236" t="s">
        <v>347</v>
      </c>
      <c r="L14" s="359">
        <f>'Phase 1 TA 3'!$BA14</f>
        <v>0</v>
      </c>
      <c r="M14" s="13">
        <f>'Phase 2 TA 1'!$AZ14</f>
        <v>0</v>
      </c>
      <c r="N14" s="236" t="s">
        <v>348</v>
      </c>
      <c r="O14" s="359">
        <f>'Phase 2 TA 1'!$BA14</f>
        <v>0</v>
      </c>
      <c r="P14" s="13">
        <f>'Phase 2 TA 2'!$AZ14</f>
        <v>0</v>
      </c>
      <c r="Q14" s="236" t="s">
        <v>348</v>
      </c>
      <c r="R14" s="359">
        <f>'Phase 2 TA 2'!$BA14</f>
        <v>0</v>
      </c>
      <c r="S14" s="13">
        <f>'Phase 2 TA 3'!$AZ14</f>
        <v>0</v>
      </c>
      <c r="T14" s="236" t="s">
        <v>348</v>
      </c>
      <c r="U14" s="359">
        <f>'Phase 2 TA 3'!$BA14</f>
        <v>0</v>
      </c>
      <c r="V14" s="13">
        <f>'Phase 3 TA 1'!$AZ14</f>
        <v>0</v>
      </c>
      <c r="W14" s="236" t="s">
        <v>351</v>
      </c>
      <c r="X14" s="359">
        <f>'Phase 3 TA 1'!$BA14</f>
        <v>0</v>
      </c>
      <c r="Y14" s="13">
        <f>'Phase 3 TA 2'!$AZ14</f>
        <v>0</v>
      </c>
      <c r="Z14" s="236" t="s">
        <v>351</v>
      </c>
      <c r="AA14" s="359">
        <f>'Phase 3 TA 2'!$BA14</f>
        <v>0</v>
      </c>
      <c r="AB14" s="13">
        <f>'Phase 3 TA 3'!$AZ14</f>
        <v>0</v>
      </c>
      <c r="AC14" s="236" t="s">
        <v>351</v>
      </c>
      <c r="AD14" s="359">
        <f>'Phase 3 TA 3'!$BA14</f>
        <v>0</v>
      </c>
      <c r="AE14" s="37">
        <f t="shared" si="0"/>
        <v>0</v>
      </c>
      <c r="AF14" s="491"/>
      <c r="AG14" s="359">
        <f t="shared" si="1"/>
        <v>0</v>
      </c>
    </row>
    <row r="15" spans="1:33" x14ac:dyDescent="0.25">
      <c r="A15" s="11"/>
      <c r="B15" s="476" t="str">
        <f>IF(ISBLANK('Labor Rates'!C15),"",'Labor Rates'!C15)</f>
        <v/>
      </c>
      <c r="C15" s="476" t="str">
        <f>IF(ISBLANK('Labor Rates'!D15),"",'Labor Rates'!D15)</f>
        <v/>
      </c>
      <c r="D15" s="13">
        <f>'Phase 1 TA 1'!$AZ15</f>
        <v>0</v>
      </c>
      <c r="E15" s="236" t="s">
        <v>347</v>
      </c>
      <c r="F15" s="359">
        <f>'Phase 1 TA 1'!$BA15</f>
        <v>0</v>
      </c>
      <c r="G15" s="13">
        <f>'Phase 1 TA 2'!$AZ15</f>
        <v>0</v>
      </c>
      <c r="H15" s="236" t="s">
        <v>347</v>
      </c>
      <c r="I15" s="359">
        <f>'Phase 1 TA 2'!$BA15</f>
        <v>0</v>
      </c>
      <c r="J15" s="13">
        <f>'Phase 1 TA 3'!$AZ15</f>
        <v>0</v>
      </c>
      <c r="K15" s="236" t="s">
        <v>347</v>
      </c>
      <c r="L15" s="359">
        <f>'Phase 1 TA 3'!$BA15</f>
        <v>0</v>
      </c>
      <c r="M15" s="13">
        <f>'Phase 2 TA 1'!$AZ15</f>
        <v>0</v>
      </c>
      <c r="N15" s="236" t="s">
        <v>348</v>
      </c>
      <c r="O15" s="359">
        <f>'Phase 2 TA 1'!$BA15</f>
        <v>0</v>
      </c>
      <c r="P15" s="13">
        <f>'Phase 2 TA 2'!$AZ15</f>
        <v>0</v>
      </c>
      <c r="Q15" s="236" t="s">
        <v>348</v>
      </c>
      <c r="R15" s="359">
        <f>'Phase 2 TA 2'!$BA15</f>
        <v>0</v>
      </c>
      <c r="S15" s="13">
        <f>'Phase 2 TA 3'!$AZ15</f>
        <v>0</v>
      </c>
      <c r="T15" s="236" t="s">
        <v>348</v>
      </c>
      <c r="U15" s="359">
        <f>'Phase 2 TA 3'!$BA15</f>
        <v>0</v>
      </c>
      <c r="V15" s="13">
        <f>'Phase 3 TA 1'!$AZ15</f>
        <v>0</v>
      </c>
      <c r="W15" s="236" t="s">
        <v>351</v>
      </c>
      <c r="X15" s="359">
        <f>'Phase 3 TA 1'!$BA15</f>
        <v>0</v>
      </c>
      <c r="Y15" s="13">
        <f>'Phase 3 TA 2'!$AZ15</f>
        <v>0</v>
      </c>
      <c r="Z15" s="236" t="s">
        <v>351</v>
      </c>
      <c r="AA15" s="359">
        <f>'Phase 3 TA 2'!$BA15</f>
        <v>0</v>
      </c>
      <c r="AB15" s="13">
        <f>'Phase 3 TA 3'!$AZ15</f>
        <v>0</v>
      </c>
      <c r="AC15" s="236" t="s">
        <v>351</v>
      </c>
      <c r="AD15" s="359">
        <f>'Phase 3 TA 3'!$BA15</f>
        <v>0</v>
      </c>
      <c r="AE15" s="37">
        <f t="shared" si="0"/>
        <v>0</v>
      </c>
      <c r="AF15" s="491"/>
      <c r="AG15" s="359">
        <f t="shared" si="1"/>
        <v>0</v>
      </c>
    </row>
    <row r="16" spans="1:33" x14ac:dyDescent="0.25">
      <c r="A16" s="11"/>
      <c r="B16" s="476" t="str">
        <f>IF(ISBLANK('Labor Rates'!C16),"",'Labor Rates'!C16)</f>
        <v/>
      </c>
      <c r="C16" s="476" t="str">
        <f>IF(ISBLANK('Labor Rates'!D16),"",'Labor Rates'!D16)</f>
        <v/>
      </c>
      <c r="D16" s="13">
        <f>'Phase 1 TA 1'!$AZ16</f>
        <v>0</v>
      </c>
      <c r="E16" s="236" t="s">
        <v>347</v>
      </c>
      <c r="F16" s="359">
        <f>'Phase 1 TA 1'!$BA16</f>
        <v>0</v>
      </c>
      <c r="G16" s="13">
        <f>'Phase 1 TA 2'!$AZ16</f>
        <v>0</v>
      </c>
      <c r="H16" s="236" t="s">
        <v>347</v>
      </c>
      <c r="I16" s="359">
        <f>'Phase 1 TA 2'!$BA16</f>
        <v>0</v>
      </c>
      <c r="J16" s="13">
        <f>'Phase 1 TA 3'!$AZ16</f>
        <v>0</v>
      </c>
      <c r="K16" s="236" t="s">
        <v>347</v>
      </c>
      <c r="L16" s="359">
        <f>'Phase 1 TA 3'!$BA16</f>
        <v>0</v>
      </c>
      <c r="M16" s="13">
        <f>'Phase 2 TA 1'!$AZ16</f>
        <v>0</v>
      </c>
      <c r="N16" s="236" t="s">
        <v>348</v>
      </c>
      <c r="O16" s="359">
        <f>'Phase 2 TA 1'!$BA16</f>
        <v>0</v>
      </c>
      <c r="P16" s="13">
        <f>'Phase 2 TA 2'!$AZ16</f>
        <v>0</v>
      </c>
      <c r="Q16" s="236" t="s">
        <v>348</v>
      </c>
      <c r="R16" s="359">
        <f>'Phase 2 TA 2'!$BA16</f>
        <v>0</v>
      </c>
      <c r="S16" s="13">
        <f>'Phase 2 TA 3'!$AZ16</f>
        <v>0</v>
      </c>
      <c r="T16" s="236" t="s">
        <v>348</v>
      </c>
      <c r="U16" s="359">
        <f>'Phase 2 TA 3'!$BA16</f>
        <v>0</v>
      </c>
      <c r="V16" s="13">
        <f>'Phase 3 TA 1'!$AZ16</f>
        <v>0</v>
      </c>
      <c r="W16" s="236" t="s">
        <v>351</v>
      </c>
      <c r="X16" s="359">
        <f>'Phase 3 TA 1'!$BA16</f>
        <v>0</v>
      </c>
      <c r="Y16" s="13">
        <f>'Phase 3 TA 2'!$AZ16</f>
        <v>0</v>
      </c>
      <c r="Z16" s="236" t="s">
        <v>351</v>
      </c>
      <c r="AA16" s="359">
        <f>'Phase 3 TA 2'!$BA16</f>
        <v>0</v>
      </c>
      <c r="AB16" s="13">
        <f>'Phase 3 TA 3'!$AZ16</f>
        <v>0</v>
      </c>
      <c r="AC16" s="236" t="s">
        <v>351</v>
      </c>
      <c r="AD16" s="359">
        <f>'Phase 3 TA 3'!$BA16</f>
        <v>0</v>
      </c>
      <c r="AE16" s="37">
        <f t="shared" si="0"/>
        <v>0</v>
      </c>
      <c r="AF16" s="491"/>
      <c r="AG16" s="359">
        <f t="shared" si="1"/>
        <v>0</v>
      </c>
    </row>
    <row r="17" spans="1:33" x14ac:dyDescent="0.25">
      <c r="A17" s="11"/>
      <c r="B17" s="476" t="str">
        <f>IF(ISBLANK('Labor Rates'!C17),"",'Labor Rates'!C17)</f>
        <v/>
      </c>
      <c r="C17" s="476" t="str">
        <f>IF(ISBLANK('Labor Rates'!D17),"",'Labor Rates'!D17)</f>
        <v/>
      </c>
      <c r="D17" s="13">
        <f>'Phase 1 TA 1'!$AZ17</f>
        <v>0</v>
      </c>
      <c r="E17" s="236" t="s">
        <v>347</v>
      </c>
      <c r="F17" s="359">
        <f>'Phase 1 TA 1'!$BA17</f>
        <v>0</v>
      </c>
      <c r="G17" s="13">
        <f>'Phase 1 TA 2'!$AZ17</f>
        <v>0</v>
      </c>
      <c r="H17" s="236" t="s">
        <v>347</v>
      </c>
      <c r="I17" s="359">
        <f>'Phase 1 TA 2'!$BA17</f>
        <v>0</v>
      </c>
      <c r="J17" s="13">
        <f>'Phase 1 TA 3'!$AZ17</f>
        <v>0</v>
      </c>
      <c r="K17" s="236" t="s">
        <v>347</v>
      </c>
      <c r="L17" s="359">
        <f>'Phase 1 TA 3'!$BA17</f>
        <v>0</v>
      </c>
      <c r="M17" s="13">
        <f>'Phase 2 TA 1'!$AZ17</f>
        <v>0</v>
      </c>
      <c r="N17" s="236" t="s">
        <v>348</v>
      </c>
      <c r="O17" s="359">
        <f>'Phase 2 TA 1'!$BA17</f>
        <v>0</v>
      </c>
      <c r="P17" s="13">
        <f>'Phase 2 TA 2'!$AZ17</f>
        <v>0</v>
      </c>
      <c r="Q17" s="236" t="s">
        <v>348</v>
      </c>
      <c r="R17" s="359">
        <f>'Phase 2 TA 2'!$BA17</f>
        <v>0</v>
      </c>
      <c r="S17" s="13">
        <f>'Phase 2 TA 3'!$AZ17</f>
        <v>0</v>
      </c>
      <c r="T17" s="236" t="s">
        <v>348</v>
      </c>
      <c r="U17" s="359">
        <f>'Phase 2 TA 3'!$BA17</f>
        <v>0</v>
      </c>
      <c r="V17" s="13">
        <f>'Phase 3 TA 1'!$AZ17</f>
        <v>0</v>
      </c>
      <c r="W17" s="236" t="s">
        <v>351</v>
      </c>
      <c r="X17" s="359">
        <f>'Phase 3 TA 1'!$BA17</f>
        <v>0</v>
      </c>
      <c r="Y17" s="13">
        <f>'Phase 3 TA 2'!$AZ17</f>
        <v>0</v>
      </c>
      <c r="Z17" s="236" t="s">
        <v>351</v>
      </c>
      <c r="AA17" s="359">
        <f>'Phase 3 TA 2'!$BA17</f>
        <v>0</v>
      </c>
      <c r="AB17" s="13">
        <f>'Phase 3 TA 3'!$AZ17</f>
        <v>0</v>
      </c>
      <c r="AC17" s="236" t="s">
        <v>351</v>
      </c>
      <c r="AD17" s="359">
        <f>'Phase 3 TA 3'!$BA17</f>
        <v>0</v>
      </c>
      <c r="AE17" s="37">
        <f t="shared" si="0"/>
        <v>0</v>
      </c>
      <c r="AF17" s="491"/>
      <c r="AG17" s="359">
        <f t="shared" si="1"/>
        <v>0</v>
      </c>
    </row>
    <row r="18" spans="1:33" x14ac:dyDescent="0.25">
      <c r="A18" s="11"/>
      <c r="B18" s="476" t="str">
        <f>IF(ISBLANK('Labor Rates'!C18),"",'Labor Rates'!C18)</f>
        <v/>
      </c>
      <c r="C18" s="476" t="str">
        <f>IF(ISBLANK('Labor Rates'!D18),"",'Labor Rates'!D18)</f>
        <v/>
      </c>
      <c r="D18" s="13">
        <f>'Phase 1 TA 1'!$AZ18</f>
        <v>0</v>
      </c>
      <c r="E18" s="236" t="s">
        <v>347</v>
      </c>
      <c r="F18" s="359">
        <f>'Phase 1 TA 1'!$BA18</f>
        <v>0</v>
      </c>
      <c r="G18" s="13">
        <f>'Phase 1 TA 2'!$AZ18</f>
        <v>0</v>
      </c>
      <c r="H18" s="236" t="s">
        <v>347</v>
      </c>
      <c r="I18" s="359">
        <f>'Phase 1 TA 2'!$BA18</f>
        <v>0</v>
      </c>
      <c r="J18" s="13">
        <f>'Phase 1 TA 3'!$AZ18</f>
        <v>0</v>
      </c>
      <c r="K18" s="236" t="s">
        <v>347</v>
      </c>
      <c r="L18" s="359">
        <f>'Phase 1 TA 3'!$BA18</f>
        <v>0</v>
      </c>
      <c r="M18" s="13">
        <f>'Phase 2 TA 1'!$AZ18</f>
        <v>0</v>
      </c>
      <c r="N18" s="236" t="s">
        <v>348</v>
      </c>
      <c r="O18" s="359">
        <f>'Phase 2 TA 1'!$BA18</f>
        <v>0</v>
      </c>
      <c r="P18" s="13">
        <f>'Phase 2 TA 2'!$AZ18</f>
        <v>0</v>
      </c>
      <c r="Q18" s="236" t="s">
        <v>348</v>
      </c>
      <c r="R18" s="359">
        <f>'Phase 2 TA 2'!$BA18</f>
        <v>0</v>
      </c>
      <c r="S18" s="13">
        <f>'Phase 2 TA 3'!$AZ18</f>
        <v>0</v>
      </c>
      <c r="T18" s="236" t="s">
        <v>348</v>
      </c>
      <c r="U18" s="359">
        <f>'Phase 2 TA 3'!$BA18</f>
        <v>0</v>
      </c>
      <c r="V18" s="13">
        <f>'Phase 3 TA 1'!$AZ18</f>
        <v>0</v>
      </c>
      <c r="W18" s="236" t="s">
        <v>351</v>
      </c>
      <c r="X18" s="359">
        <f>'Phase 3 TA 1'!$BA18</f>
        <v>0</v>
      </c>
      <c r="Y18" s="13">
        <f>'Phase 3 TA 2'!$AZ18</f>
        <v>0</v>
      </c>
      <c r="Z18" s="236" t="s">
        <v>351</v>
      </c>
      <c r="AA18" s="359">
        <f>'Phase 3 TA 2'!$BA18</f>
        <v>0</v>
      </c>
      <c r="AB18" s="13">
        <f>'Phase 3 TA 3'!$AZ18</f>
        <v>0</v>
      </c>
      <c r="AC18" s="236" t="s">
        <v>351</v>
      </c>
      <c r="AD18" s="359">
        <f>'Phase 3 TA 3'!$BA18</f>
        <v>0</v>
      </c>
      <c r="AE18" s="37">
        <f t="shared" si="0"/>
        <v>0</v>
      </c>
      <c r="AF18" s="491"/>
      <c r="AG18" s="359">
        <f t="shared" si="1"/>
        <v>0</v>
      </c>
    </row>
    <row r="19" spans="1:33" x14ac:dyDescent="0.25">
      <c r="A19" s="11"/>
      <c r="B19" s="476" t="str">
        <f>IF(ISBLANK('Labor Rates'!C19),"",'Labor Rates'!C19)</f>
        <v/>
      </c>
      <c r="C19" s="476" t="str">
        <f>IF(ISBLANK('Labor Rates'!D19),"",'Labor Rates'!D19)</f>
        <v/>
      </c>
      <c r="D19" s="13">
        <f>'Phase 1 TA 1'!$AZ19</f>
        <v>0</v>
      </c>
      <c r="E19" s="236" t="s">
        <v>347</v>
      </c>
      <c r="F19" s="359">
        <f>'Phase 1 TA 1'!$BA19</f>
        <v>0</v>
      </c>
      <c r="G19" s="13">
        <f>'Phase 1 TA 2'!$AZ19</f>
        <v>0</v>
      </c>
      <c r="H19" s="236" t="s">
        <v>347</v>
      </c>
      <c r="I19" s="359">
        <f>'Phase 1 TA 2'!$BA19</f>
        <v>0</v>
      </c>
      <c r="J19" s="13">
        <f>'Phase 1 TA 3'!$AZ19</f>
        <v>0</v>
      </c>
      <c r="K19" s="236" t="s">
        <v>347</v>
      </c>
      <c r="L19" s="359">
        <f>'Phase 1 TA 3'!$BA19</f>
        <v>0</v>
      </c>
      <c r="M19" s="13">
        <f>'Phase 2 TA 1'!$AZ19</f>
        <v>0</v>
      </c>
      <c r="N19" s="236" t="s">
        <v>348</v>
      </c>
      <c r="O19" s="359">
        <f>'Phase 2 TA 1'!$BA19</f>
        <v>0</v>
      </c>
      <c r="P19" s="13">
        <f>'Phase 2 TA 2'!$AZ19</f>
        <v>0</v>
      </c>
      <c r="Q19" s="236" t="s">
        <v>348</v>
      </c>
      <c r="R19" s="359">
        <f>'Phase 2 TA 2'!$BA19</f>
        <v>0</v>
      </c>
      <c r="S19" s="13">
        <f>'Phase 2 TA 3'!$AZ19</f>
        <v>0</v>
      </c>
      <c r="T19" s="236" t="s">
        <v>348</v>
      </c>
      <c r="U19" s="359">
        <f>'Phase 2 TA 3'!$BA19</f>
        <v>0</v>
      </c>
      <c r="V19" s="13">
        <f>'Phase 3 TA 1'!$AZ19</f>
        <v>0</v>
      </c>
      <c r="W19" s="236" t="s">
        <v>351</v>
      </c>
      <c r="X19" s="359">
        <f>'Phase 3 TA 1'!$BA19</f>
        <v>0</v>
      </c>
      <c r="Y19" s="13">
        <f>'Phase 3 TA 2'!$AZ19</f>
        <v>0</v>
      </c>
      <c r="Z19" s="236" t="s">
        <v>351</v>
      </c>
      <c r="AA19" s="359">
        <f>'Phase 3 TA 2'!$BA19</f>
        <v>0</v>
      </c>
      <c r="AB19" s="13">
        <f>'Phase 3 TA 3'!$AZ19</f>
        <v>0</v>
      </c>
      <c r="AC19" s="236" t="s">
        <v>351</v>
      </c>
      <c r="AD19" s="359">
        <f>'Phase 3 TA 3'!$BA19</f>
        <v>0</v>
      </c>
      <c r="AE19" s="37">
        <f t="shared" si="0"/>
        <v>0</v>
      </c>
      <c r="AF19" s="491"/>
      <c r="AG19" s="359">
        <f t="shared" si="1"/>
        <v>0</v>
      </c>
    </row>
    <row r="20" spans="1:33" x14ac:dyDescent="0.25">
      <c r="A20" s="11"/>
      <c r="B20" s="476" t="str">
        <f>IF(ISBLANK('Labor Rates'!C20),"",'Labor Rates'!C20)</f>
        <v/>
      </c>
      <c r="C20" s="476" t="str">
        <f>IF(ISBLANK('Labor Rates'!D20),"",'Labor Rates'!D20)</f>
        <v/>
      </c>
      <c r="D20" s="13">
        <f>'Phase 1 TA 1'!$AZ20</f>
        <v>0</v>
      </c>
      <c r="E20" s="236" t="s">
        <v>347</v>
      </c>
      <c r="F20" s="359">
        <f>'Phase 1 TA 1'!$BA20</f>
        <v>0</v>
      </c>
      <c r="G20" s="13">
        <f>'Phase 1 TA 2'!$AZ20</f>
        <v>0</v>
      </c>
      <c r="H20" s="236" t="s">
        <v>347</v>
      </c>
      <c r="I20" s="359">
        <f>'Phase 1 TA 2'!$BA20</f>
        <v>0</v>
      </c>
      <c r="J20" s="13">
        <f>'Phase 1 TA 3'!$AZ20</f>
        <v>0</v>
      </c>
      <c r="K20" s="236" t="s">
        <v>347</v>
      </c>
      <c r="L20" s="359">
        <f>'Phase 1 TA 3'!$BA20</f>
        <v>0</v>
      </c>
      <c r="M20" s="13">
        <f>'Phase 2 TA 1'!$AZ20</f>
        <v>0</v>
      </c>
      <c r="N20" s="236" t="s">
        <v>348</v>
      </c>
      <c r="O20" s="359">
        <f>'Phase 2 TA 1'!$BA20</f>
        <v>0</v>
      </c>
      <c r="P20" s="13">
        <f>'Phase 2 TA 2'!$AZ20</f>
        <v>0</v>
      </c>
      <c r="Q20" s="236" t="s">
        <v>348</v>
      </c>
      <c r="R20" s="359">
        <f>'Phase 2 TA 2'!$BA20</f>
        <v>0</v>
      </c>
      <c r="S20" s="13">
        <f>'Phase 2 TA 3'!$AZ20</f>
        <v>0</v>
      </c>
      <c r="T20" s="236" t="s">
        <v>348</v>
      </c>
      <c r="U20" s="359">
        <f>'Phase 2 TA 3'!$BA20</f>
        <v>0</v>
      </c>
      <c r="V20" s="13">
        <f>'Phase 3 TA 1'!$AZ20</f>
        <v>0</v>
      </c>
      <c r="W20" s="236" t="s">
        <v>351</v>
      </c>
      <c r="X20" s="359">
        <f>'Phase 3 TA 1'!$BA20</f>
        <v>0</v>
      </c>
      <c r="Y20" s="13">
        <f>'Phase 3 TA 2'!$AZ20</f>
        <v>0</v>
      </c>
      <c r="Z20" s="236" t="s">
        <v>351</v>
      </c>
      <c r="AA20" s="359">
        <f>'Phase 3 TA 2'!$BA20</f>
        <v>0</v>
      </c>
      <c r="AB20" s="13">
        <f>'Phase 3 TA 3'!$AZ20</f>
        <v>0</v>
      </c>
      <c r="AC20" s="236" t="s">
        <v>351</v>
      </c>
      <c r="AD20" s="359">
        <f>'Phase 3 TA 3'!$BA20</f>
        <v>0</v>
      </c>
      <c r="AE20" s="37">
        <f t="shared" si="0"/>
        <v>0</v>
      </c>
      <c r="AF20" s="491"/>
      <c r="AG20" s="359">
        <f t="shared" si="1"/>
        <v>0</v>
      </c>
    </row>
    <row r="21" spans="1:33" x14ac:dyDescent="0.25">
      <c r="A21" s="11"/>
      <c r="B21" s="476" t="str">
        <f>IF(ISBLANK('Labor Rates'!C21),"",'Labor Rates'!C21)</f>
        <v/>
      </c>
      <c r="C21" s="476" t="str">
        <f>IF(ISBLANK('Labor Rates'!D21),"",'Labor Rates'!D21)</f>
        <v/>
      </c>
      <c r="D21" s="13">
        <f>'Phase 1 TA 1'!$AZ21</f>
        <v>0</v>
      </c>
      <c r="E21" s="236" t="s">
        <v>347</v>
      </c>
      <c r="F21" s="359">
        <f>'Phase 1 TA 1'!$BA21</f>
        <v>0</v>
      </c>
      <c r="G21" s="13">
        <f>'Phase 1 TA 2'!$AZ21</f>
        <v>0</v>
      </c>
      <c r="H21" s="236" t="s">
        <v>347</v>
      </c>
      <c r="I21" s="359">
        <f>'Phase 1 TA 2'!$BA21</f>
        <v>0</v>
      </c>
      <c r="J21" s="13">
        <f>'Phase 1 TA 3'!$AZ21</f>
        <v>0</v>
      </c>
      <c r="K21" s="236" t="s">
        <v>347</v>
      </c>
      <c r="L21" s="359">
        <f>'Phase 1 TA 3'!$BA21</f>
        <v>0</v>
      </c>
      <c r="M21" s="13">
        <f>'Phase 2 TA 1'!$AZ21</f>
        <v>0</v>
      </c>
      <c r="N21" s="236" t="s">
        <v>348</v>
      </c>
      <c r="O21" s="359">
        <f>'Phase 2 TA 1'!$BA21</f>
        <v>0</v>
      </c>
      <c r="P21" s="13">
        <f>'Phase 2 TA 2'!$AZ21</f>
        <v>0</v>
      </c>
      <c r="Q21" s="236" t="s">
        <v>348</v>
      </c>
      <c r="R21" s="359">
        <f>'Phase 2 TA 2'!$BA21</f>
        <v>0</v>
      </c>
      <c r="S21" s="13">
        <f>'Phase 2 TA 3'!$AZ21</f>
        <v>0</v>
      </c>
      <c r="T21" s="236" t="s">
        <v>348</v>
      </c>
      <c r="U21" s="359">
        <f>'Phase 2 TA 3'!$BA21</f>
        <v>0</v>
      </c>
      <c r="V21" s="13">
        <f>'Phase 3 TA 1'!$AZ21</f>
        <v>0</v>
      </c>
      <c r="W21" s="236" t="s">
        <v>351</v>
      </c>
      <c r="X21" s="359">
        <f>'Phase 3 TA 1'!$BA21</f>
        <v>0</v>
      </c>
      <c r="Y21" s="13">
        <f>'Phase 3 TA 2'!$AZ21</f>
        <v>0</v>
      </c>
      <c r="Z21" s="236" t="s">
        <v>351</v>
      </c>
      <c r="AA21" s="359">
        <f>'Phase 3 TA 2'!$BA21</f>
        <v>0</v>
      </c>
      <c r="AB21" s="13">
        <f>'Phase 3 TA 3'!$AZ21</f>
        <v>0</v>
      </c>
      <c r="AC21" s="236" t="s">
        <v>351</v>
      </c>
      <c r="AD21" s="359">
        <f>'Phase 3 TA 3'!$BA21</f>
        <v>0</v>
      </c>
      <c r="AE21" s="37">
        <f t="shared" si="0"/>
        <v>0</v>
      </c>
      <c r="AF21" s="491"/>
      <c r="AG21" s="359">
        <f t="shared" si="1"/>
        <v>0</v>
      </c>
    </row>
    <row r="22" spans="1:33" x14ac:dyDescent="0.25">
      <c r="A22" s="11"/>
      <c r="B22" s="476" t="str">
        <f>IF(ISBLANK('Labor Rates'!C22),"",'Labor Rates'!C22)</f>
        <v/>
      </c>
      <c r="C22" s="476" t="str">
        <f>IF(ISBLANK('Labor Rates'!D22),"",'Labor Rates'!D22)</f>
        <v/>
      </c>
      <c r="D22" s="13">
        <f>'Phase 1 TA 1'!$AZ22</f>
        <v>0</v>
      </c>
      <c r="E22" s="236" t="s">
        <v>347</v>
      </c>
      <c r="F22" s="359">
        <f>'Phase 1 TA 1'!$BA22</f>
        <v>0</v>
      </c>
      <c r="G22" s="13">
        <f>'Phase 1 TA 2'!$AZ22</f>
        <v>0</v>
      </c>
      <c r="H22" s="236" t="s">
        <v>347</v>
      </c>
      <c r="I22" s="359">
        <f>'Phase 1 TA 2'!$BA22</f>
        <v>0</v>
      </c>
      <c r="J22" s="13">
        <f>'Phase 1 TA 3'!$AZ22</f>
        <v>0</v>
      </c>
      <c r="K22" s="236" t="s">
        <v>347</v>
      </c>
      <c r="L22" s="359">
        <f>'Phase 1 TA 3'!$BA22</f>
        <v>0</v>
      </c>
      <c r="M22" s="13">
        <f>'Phase 2 TA 1'!$AZ22</f>
        <v>0</v>
      </c>
      <c r="N22" s="236" t="s">
        <v>348</v>
      </c>
      <c r="O22" s="359">
        <f>'Phase 2 TA 1'!$BA22</f>
        <v>0</v>
      </c>
      <c r="P22" s="13">
        <f>'Phase 2 TA 2'!$AZ22</f>
        <v>0</v>
      </c>
      <c r="Q22" s="236" t="s">
        <v>348</v>
      </c>
      <c r="R22" s="359">
        <f>'Phase 2 TA 2'!$BA22</f>
        <v>0</v>
      </c>
      <c r="S22" s="13">
        <f>'Phase 2 TA 3'!$AZ22</f>
        <v>0</v>
      </c>
      <c r="T22" s="236" t="s">
        <v>348</v>
      </c>
      <c r="U22" s="359">
        <f>'Phase 2 TA 3'!$BA22</f>
        <v>0</v>
      </c>
      <c r="V22" s="13">
        <f>'Phase 3 TA 1'!$AZ22</f>
        <v>0</v>
      </c>
      <c r="W22" s="236" t="s">
        <v>351</v>
      </c>
      <c r="X22" s="359">
        <f>'Phase 3 TA 1'!$BA22</f>
        <v>0</v>
      </c>
      <c r="Y22" s="13">
        <f>'Phase 3 TA 2'!$AZ22</f>
        <v>0</v>
      </c>
      <c r="Z22" s="236" t="s">
        <v>351</v>
      </c>
      <c r="AA22" s="359">
        <f>'Phase 3 TA 2'!$BA22</f>
        <v>0</v>
      </c>
      <c r="AB22" s="13">
        <f>'Phase 3 TA 3'!$AZ22</f>
        <v>0</v>
      </c>
      <c r="AC22" s="236" t="s">
        <v>351</v>
      </c>
      <c r="AD22" s="359">
        <f>'Phase 3 TA 3'!$BA22</f>
        <v>0</v>
      </c>
      <c r="AE22" s="37">
        <f t="shared" si="0"/>
        <v>0</v>
      </c>
      <c r="AF22" s="491"/>
      <c r="AG22" s="359">
        <f t="shared" si="1"/>
        <v>0</v>
      </c>
    </row>
    <row r="23" spans="1:33" x14ac:dyDescent="0.25">
      <c r="A23" s="11"/>
      <c r="B23" s="476" t="str">
        <f>IF(ISBLANK('Labor Rates'!C23),"",'Labor Rates'!C23)</f>
        <v/>
      </c>
      <c r="C23" s="476" t="str">
        <f>IF(ISBLANK('Labor Rates'!D23),"",'Labor Rates'!D23)</f>
        <v/>
      </c>
      <c r="D23" s="13">
        <f>'Phase 1 TA 1'!$AZ23</f>
        <v>0</v>
      </c>
      <c r="E23" s="236" t="s">
        <v>347</v>
      </c>
      <c r="F23" s="359">
        <f>'Phase 1 TA 1'!$BA23</f>
        <v>0</v>
      </c>
      <c r="G23" s="13">
        <f>'Phase 1 TA 2'!$AZ23</f>
        <v>0</v>
      </c>
      <c r="H23" s="236" t="s">
        <v>347</v>
      </c>
      <c r="I23" s="359">
        <f>'Phase 1 TA 2'!$BA23</f>
        <v>0</v>
      </c>
      <c r="J23" s="13">
        <f>'Phase 1 TA 3'!$AZ23</f>
        <v>0</v>
      </c>
      <c r="K23" s="236" t="s">
        <v>347</v>
      </c>
      <c r="L23" s="359">
        <f>'Phase 1 TA 3'!$BA23</f>
        <v>0</v>
      </c>
      <c r="M23" s="13">
        <f>'Phase 2 TA 1'!$AZ23</f>
        <v>0</v>
      </c>
      <c r="N23" s="236" t="s">
        <v>348</v>
      </c>
      <c r="O23" s="359">
        <f>'Phase 2 TA 1'!$BA23</f>
        <v>0</v>
      </c>
      <c r="P23" s="13">
        <f>'Phase 2 TA 2'!$AZ23</f>
        <v>0</v>
      </c>
      <c r="Q23" s="236" t="s">
        <v>348</v>
      </c>
      <c r="R23" s="359">
        <f>'Phase 2 TA 2'!$BA23</f>
        <v>0</v>
      </c>
      <c r="S23" s="13">
        <f>'Phase 2 TA 3'!$AZ23</f>
        <v>0</v>
      </c>
      <c r="T23" s="236" t="s">
        <v>348</v>
      </c>
      <c r="U23" s="359">
        <f>'Phase 2 TA 3'!$BA23</f>
        <v>0</v>
      </c>
      <c r="V23" s="13">
        <f>'Phase 3 TA 1'!$AZ23</f>
        <v>0</v>
      </c>
      <c r="W23" s="236" t="s">
        <v>351</v>
      </c>
      <c r="X23" s="359">
        <f>'Phase 3 TA 1'!$BA23</f>
        <v>0</v>
      </c>
      <c r="Y23" s="13">
        <f>'Phase 3 TA 2'!$AZ23</f>
        <v>0</v>
      </c>
      <c r="Z23" s="236" t="s">
        <v>351</v>
      </c>
      <c r="AA23" s="359">
        <f>'Phase 3 TA 2'!$BA23</f>
        <v>0</v>
      </c>
      <c r="AB23" s="13">
        <f>'Phase 3 TA 3'!$AZ23</f>
        <v>0</v>
      </c>
      <c r="AC23" s="236" t="s">
        <v>351</v>
      </c>
      <c r="AD23" s="359">
        <f>'Phase 3 TA 3'!$BA23</f>
        <v>0</v>
      </c>
      <c r="AE23" s="37">
        <f t="shared" si="0"/>
        <v>0</v>
      </c>
      <c r="AF23" s="491"/>
      <c r="AG23" s="359">
        <f t="shared" si="1"/>
        <v>0</v>
      </c>
    </row>
    <row r="24" spans="1:33" x14ac:dyDescent="0.25">
      <c r="A24" s="11"/>
      <c r="B24" s="476" t="str">
        <f>IF(ISBLANK('Labor Rates'!C24),"",'Labor Rates'!C24)</f>
        <v/>
      </c>
      <c r="C24" s="476" t="str">
        <f>IF(ISBLANK('Labor Rates'!D24),"",'Labor Rates'!D24)</f>
        <v/>
      </c>
      <c r="D24" s="13">
        <f>'Phase 1 TA 1'!$AZ24</f>
        <v>0</v>
      </c>
      <c r="E24" s="236" t="s">
        <v>347</v>
      </c>
      <c r="F24" s="359">
        <f>'Phase 1 TA 1'!$BA24</f>
        <v>0</v>
      </c>
      <c r="G24" s="13">
        <f>'Phase 1 TA 2'!$AZ24</f>
        <v>0</v>
      </c>
      <c r="H24" s="236" t="s">
        <v>347</v>
      </c>
      <c r="I24" s="359">
        <f>'Phase 1 TA 2'!$BA24</f>
        <v>0</v>
      </c>
      <c r="J24" s="13">
        <f>'Phase 1 TA 3'!$AZ24</f>
        <v>0</v>
      </c>
      <c r="K24" s="236" t="s">
        <v>347</v>
      </c>
      <c r="L24" s="359">
        <f>'Phase 1 TA 3'!$BA24</f>
        <v>0</v>
      </c>
      <c r="M24" s="13">
        <f>'Phase 2 TA 1'!$AZ24</f>
        <v>0</v>
      </c>
      <c r="N24" s="236" t="s">
        <v>348</v>
      </c>
      <c r="O24" s="359">
        <f>'Phase 2 TA 1'!$BA24</f>
        <v>0</v>
      </c>
      <c r="P24" s="13">
        <f>'Phase 2 TA 2'!$AZ24</f>
        <v>0</v>
      </c>
      <c r="Q24" s="236" t="s">
        <v>348</v>
      </c>
      <c r="R24" s="359">
        <f>'Phase 2 TA 2'!$BA24</f>
        <v>0</v>
      </c>
      <c r="S24" s="13">
        <f>'Phase 2 TA 3'!$AZ24</f>
        <v>0</v>
      </c>
      <c r="T24" s="236" t="s">
        <v>348</v>
      </c>
      <c r="U24" s="359">
        <f>'Phase 2 TA 3'!$BA24</f>
        <v>0</v>
      </c>
      <c r="V24" s="13">
        <f>'Phase 3 TA 1'!$AZ24</f>
        <v>0</v>
      </c>
      <c r="W24" s="236" t="s">
        <v>351</v>
      </c>
      <c r="X24" s="359">
        <f>'Phase 3 TA 1'!$BA24</f>
        <v>0</v>
      </c>
      <c r="Y24" s="13">
        <f>'Phase 3 TA 2'!$AZ24</f>
        <v>0</v>
      </c>
      <c r="Z24" s="236" t="s">
        <v>351</v>
      </c>
      <c r="AA24" s="359">
        <f>'Phase 3 TA 2'!$BA24</f>
        <v>0</v>
      </c>
      <c r="AB24" s="13">
        <f>'Phase 3 TA 3'!$AZ24</f>
        <v>0</v>
      </c>
      <c r="AC24" s="236" t="s">
        <v>351</v>
      </c>
      <c r="AD24" s="359">
        <f>'Phase 3 TA 3'!$BA24</f>
        <v>0</v>
      </c>
      <c r="AE24" s="37">
        <f t="shared" si="0"/>
        <v>0</v>
      </c>
      <c r="AF24" s="491"/>
      <c r="AG24" s="359">
        <f t="shared" si="1"/>
        <v>0</v>
      </c>
    </row>
    <row r="25" spans="1:33" x14ac:dyDescent="0.25">
      <c r="A25" s="11"/>
      <c r="B25" s="476" t="str">
        <f>IF(ISBLANK('Labor Rates'!C25),"",'Labor Rates'!C25)</f>
        <v/>
      </c>
      <c r="C25" s="476" t="str">
        <f>IF(ISBLANK('Labor Rates'!D25),"",'Labor Rates'!D25)</f>
        <v/>
      </c>
      <c r="D25" s="13">
        <f>'Phase 1 TA 1'!$AZ25</f>
        <v>0</v>
      </c>
      <c r="E25" s="236" t="s">
        <v>347</v>
      </c>
      <c r="F25" s="359">
        <f>'Phase 1 TA 1'!$BA25</f>
        <v>0</v>
      </c>
      <c r="G25" s="13">
        <f>'Phase 1 TA 2'!$AZ25</f>
        <v>0</v>
      </c>
      <c r="H25" s="236" t="s">
        <v>347</v>
      </c>
      <c r="I25" s="359">
        <f>'Phase 1 TA 2'!$BA25</f>
        <v>0</v>
      </c>
      <c r="J25" s="13">
        <f>'Phase 1 TA 3'!$AZ25</f>
        <v>0</v>
      </c>
      <c r="K25" s="236" t="s">
        <v>347</v>
      </c>
      <c r="L25" s="359">
        <f>'Phase 1 TA 3'!$BA25</f>
        <v>0</v>
      </c>
      <c r="M25" s="13">
        <f>'Phase 2 TA 1'!$AZ25</f>
        <v>0</v>
      </c>
      <c r="N25" s="236" t="s">
        <v>348</v>
      </c>
      <c r="O25" s="359">
        <f>'Phase 2 TA 1'!$BA25</f>
        <v>0</v>
      </c>
      <c r="P25" s="13">
        <f>'Phase 2 TA 2'!$AZ25</f>
        <v>0</v>
      </c>
      <c r="Q25" s="236" t="s">
        <v>348</v>
      </c>
      <c r="R25" s="359">
        <f>'Phase 2 TA 2'!$BA25</f>
        <v>0</v>
      </c>
      <c r="S25" s="13">
        <f>'Phase 2 TA 3'!$AZ25</f>
        <v>0</v>
      </c>
      <c r="T25" s="236" t="s">
        <v>348</v>
      </c>
      <c r="U25" s="359">
        <f>'Phase 2 TA 3'!$BA25</f>
        <v>0</v>
      </c>
      <c r="V25" s="13">
        <f>'Phase 3 TA 1'!$AZ25</f>
        <v>0</v>
      </c>
      <c r="W25" s="236" t="s">
        <v>351</v>
      </c>
      <c r="X25" s="359">
        <f>'Phase 3 TA 1'!$BA25</f>
        <v>0</v>
      </c>
      <c r="Y25" s="13">
        <f>'Phase 3 TA 2'!$AZ25</f>
        <v>0</v>
      </c>
      <c r="Z25" s="236" t="s">
        <v>351</v>
      </c>
      <c r="AA25" s="359">
        <f>'Phase 3 TA 2'!$BA25</f>
        <v>0</v>
      </c>
      <c r="AB25" s="13">
        <f>'Phase 3 TA 3'!$AZ25</f>
        <v>0</v>
      </c>
      <c r="AC25" s="236" t="s">
        <v>351</v>
      </c>
      <c r="AD25" s="359">
        <f>'Phase 3 TA 3'!$BA25</f>
        <v>0</v>
      </c>
      <c r="AE25" s="37">
        <f t="shared" si="0"/>
        <v>0</v>
      </c>
      <c r="AF25" s="491"/>
      <c r="AG25" s="359">
        <f t="shared" si="1"/>
        <v>0</v>
      </c>
    </row>
    <row r="26" spans="1:33" x14ac:dyDescent="0.25">
      <c r="A26" s="11"/>
      <c r="B26" s="476" t="str">
        <f>IF(ISBLANK('Labor Rates'!C26),"",'Labor Rates'!C26)</f>
        <v/>
      </c>
      <c r="C26" s="476" t="str">
        <f>IF(ISBLANK('Labor Rates'!D26),"",'Labor Rates'!D26)</f>
        <v/>
      </c>
      <c r="D26" s="13">
        <f>'Phase 1 TA 1'!$AZ26</f>
        <v>0</v>
      </c>
      <c r="E26" s="236" t="s">
        <v>347</v>
      </c>
      <c r="F26" s="359">
        <f>'Phase 1 TA 1'!$BA26</f>
        <v>0</v>
      </c>
      <c r="G26" s="13">
        <f>'Phase 1 TA 2'!$AZ26</f>
        <v>0</v>
      </c>
      <c r="H26" s="236" t="s">
        <v>347</v>
      </c>
      <c r="I26" s="359">
        <f>'Phase 1 TA 2'!$BA26</f>
        <v>0</v>
      </c>
      <c r="J26" s="13">
        <f>'Phase 1 TA 3'!$AZ26</f>
        <v>0</v>
      </c>
      <c r="K26" s="236" t="s">
        <v>347</v>
      </c>
      <c r="L26" s="359">
        <f>'Phase 1 TA 3'!$BA26</f>
        <v>0</v>
      </c>
      <c r="M26" s="13">
        <f>'Phase 2 TA 1'!$AZ26</f>
        <v>0</v>
      </c>
      <c r="N26" s="236" t="s">
        <v>348</v>
      </c>
      <c r="O26" s="359">
        <f>'Phase 2 TA 1'!$BA26</f>
        <v>0</v>
      </c>
      <c r="P26" s="13">
        <f>'Phase 2 TA 2'!$AZ26</f>
        <v>0</v>
      </c>
      <c r="Q26" s="236" t="s">
        <v>348</v>
      </c>
      <c r="R26" s="359">
        <f>'Phase 2 TA 2'!$BA26</f>
        <v>0</v>
      </c>
      <c r="S26" s="13">
        <f>'Phase 2 TA 3'!$AZ26</f>
        <v>0</v>
      </c>
      <c r="T26" s="236" t="s">
        <v>348</v>
      </c>
      <c r="U26" s="359">
        <f>'Phase 2 TA 3'!$BA26</f>
        <v>0</v>
      </c>
      <c r="V26" s="13">
        <f>'Phase 3 TA 1'!$AZ26</f>
        <v>0</v>
      </c>
      <c r="W26" s="236" t="s">
        <v>351</v>
      </c>
      <c r="X26" s="359">
        <f>'Phase 3 TA 1'!$BA26</f>
        <v>0</v>
      </c>
      <c r="Y26" s="13">
        <f>'Phase 3 TA 2'!$AZ26</f>
        <v>0</v>
      </c>
      <c r="Z26" s="236" t="s">
        <v>351</v>
      </c>
      <c r="AA26" s="359">
        <f>'Phase 3 TA 2'!$BA26</f>
        <v>0</v>
      </c>
      <c r="AB26" s="13">
        <f>'Phase 3 TA 3'!$AZ26</f>
        <v>0</v>
      </c>
      <c r="AC26" s="236" t="s">
        <v>351</v>
      </c>
      <c r="AD26" s="359">
        <f>'Phase 3 TA 3'!$BA26</f>
        <v>0</v>
      </c>
      <c r="AE26" s="37">
        <f t="shared" si="0"/>
        <v>0</v>
      </c>
      <c r="AF26" s="491"/>
      <c r="AG26" s="359">
        <f t="shared" si="1"/>
        <v>0</v>
      </c>
    </row>
    <row r="27" spans="1:33" x14ac:dyDescent="0.25">
      <c r="A27" s="11"/>
      <c r="B27" s="476" t="str">
        <f>IF(ISBLANK('Labor Rates'!C27),"",'Labor Rates'!C27)</f>
        <v/>
      </c>
      <c r="C27" s="476" t="str">
        <f>IF(ISBLANK('Labor Rates'!D27),"",'Labor Rates'!D27)</f>
        <v/>
      </c>
      <c r="D27" s="13">
        <f>'Phase 1 TA 1'!$AZ27</f>
        <v>0</v>
      </c>
      <c r="E27" s="236" t="s">
        <v>347</v>
      </c>
      <c r="F27" s="359">
        <f>'Phase 1 TA 1'!$BA27</f>
        <v>0</v>
      </c>
      <c r="G27" s="13">
        <f>'Phase 1 TA 2'!$AZ27</f>
        <v>0</v>
      </c>
      <c r="H27" s="236" t="s">
        <v>347</v>
      </c>
      <c r="I27" s="359">
        <f>'Phase 1 TA 2'!$BA27</f>
        <v>0</v>
      </c>
      <c r="J27" s="13">
        <f>'Phase 1 TA 3'!$AZ27</f>
        <v>0</v>
      </c>
      <c r="K27" s="236" t="s">
        <v>347</v>
      </c>
      <c r="L27" s="359">
        <f>'Phase 1 TA 3'!$BA27</f>
        <v>0</v>
      </c>
      <c r="M27" s="13">
        <f>'Phase 2 TA 1'!$AZ27</f>
        <v>0</v>
      </c>
      <c r="N27" s="236" t="s">
        <v>348</v>
      </c>
      <c r="O27" s="359">
        <f>'Phase 2 TA 1'!$BA27</f>
        <v>0</v>
      </c>
      <c r="P27" s="13">
        <f>'Phase 2 TA 2'!$AZ27</f>
        <v>0</v>
      </c>
      <c r="Q27" s="236" t="s">
        <v>348</v>
      </c>
      <c r="R27" s="359">
        <f>'Phase 2 TA 2'!$BA27</f>
        <v>0</v>
      </c>
      <c r="S27" s="13">
        <f>'Phase 2 TA 3'!$AZ27</f>
        <v>0</v>
      </c>
      <c r="T27" s="236" t="s">
        <v>348</v>
      </c>
      <c r="U27" s="359">
        <f>'Phase 2 TA 3'!$BA27</f>
        <v>0</v>
      </c>
      <c r="V27" s="13">
        <f>'Phase 3 TA 1'!$AZ27</f>
        <v>0</v>
      </c>
      <c r="W27" s="236" t="s">
        <v>351</v>
      </c>
      <c r="X27" s="359">
        <f>'Phase 3 TA 1'!$BA27</f>
        <v>0</v>
      </c>
      <c r="Y27" s="13">
        <f>'Phase 3 TA 2'!$AZ27</f>
        <v>0</v>
      </c>
      <c r="Z27" s="236" t="s">
        <v>351</v>
      </c>
      <c r="AA27" s="359">
        <f>'Phase 3 TA 2'!$BA27</f>
        <v>0</v>
      </c>
      <c r="AB27" s="13">
        <f>'Phase 3 TA 3'!$AZ27</f>
        <v>0</v>
      </c>
      <c r="AC27" s="236" t="s">
        <v>351</v>
      </c>
      <c r="AD27" s="359">
        <f>'Phase 3 TA 3'!$BA27</f>
        <v>0</v>
      </c>
      <c r="AE27" s="37">
        <f t="shared" si="0"/>
        <v>0</v>
      </c>
      <c r="AF27" s="491"/>
      <c r="AG27" s="359">
        <f t="shared" si="1"/>
        <v>0</v>
      </c>
    </row>
    <row r="28" spans="1:33" x14ac:dyDescent="0.25">
      <c r="A28" s="11"/>
      <c r="B28" s="476" t="str">
        <f>IF(ISBLANK('Labor Rates'!C28),"",'Labor Rates'!C28)</f>
        <v/>
      </c>
      <c r="C28" s="476" t="str">
        <f>IF(ISBLANK('Labor Rates'!D28),"",'Labor Rates'!D28)</f>
        <v/>
      </c>
      <c r="D28" s="13">
        <f>'Phase 1 TA 1'!$AZ28</f>
        <v>0</v>
      </c>
      <c r="E28" s="236" t="s">
        <v>347</v>
      </c>
      <c r="F28" s="359">
        <f>'Phase 1 TA 1'!$BA28</f>
        <v>0</v>
      </c>
      <c r="G28" s="13">
        <f>'Phase 1 TA 2'!$AZ28</f>
        <v>0</v>
      </c>
      <c r="H28" s="236" t="s">
        <v>347</v>
      </c>
      <c r="I28" s="359">
        <f>'Phase 1 TA 2'!$BA28</f>
        <v>0</v>
      </c>
      <c r="J28" s="13">
        <f>'Phase 1 TA 3'!$AZ28</f>
        <v>0</v>
      </c>
      <c r="K28" s="236" t="s">
        <v>347</v>
      </c>
      <c r="L28" s="359">
        <f>'Phase 1 TA 3'!$BA28</f>
        <v>0</v>
      </c>
      <c r="M28" s="13">
        <f>'Phase 2 TA 1'!$AZ28</f>
        <v>0</v>
      </c>
      <c r="N28" s="236" t="s">
        <v>348</v>
      </c>
      <c r="O28" s="359">
        <f>'Phase 2 TA 1'!$BA28</f>
        <v>0</v>
      </c>
      <c r="P28" s="13">
        <f>'Phase 2 TA 2'!$AZ28</f>
        <v>0</v>
      </c>
      <c r="Q28" s="236" t="s">
        <v>348</v>
      </c>
      <c r="R28" s="359">
        <f>'Phase 2 TA 2'!$BA28</f>
        <v>0</v>
      </c>
      <c r="S28" s="13">
        <f>'Phase 2 TA 3'!$AZ28</f>
        <v>0</v>
      </c>
      <c r="T28" s="236" t="s">
        <v>348</v>
      </c>
      <c r="U28" s="359">
        <f>'Phase 2 TA 3'!$BA28</f>
        <v>0</v>
      </c>
      <c r="V28" s="13">
        <f>'Phase 3 TA 1'!$AZ28</f>
        <v>0</v>
      </c>
      <c r="W28" s="236" t="s">
        <v>351</v>
      </c>
      <c r="X28" s="359">
        <f>'Phase 3 TA 1'!$BA28</f>
        <v>0</v>
      </c>
      <c r="Y28" s="13">
        <f>'Phase 3 TA 2'!$AZ28</f>
        <v>0</v>
      </c>
      <c r="Z28" s="236" t="s">
        <v>351</v>
      </c>
      <c r="AA28" s="359">
        <f>'Phase 3 TA 2'!$BA28</f>
        <v>0</v>
      </c>
      <c r="AB28" s="13">
        <f>'Phase 3 TA 3'!$AZ28</f>
        <v>0</v>
      </c>
      <c r="AC28" s="236" t="s">
        <v>351</v>
      </c>
      <c r="AD28" s="359">
        <f>'Phase 3 TA 3'!$BA28</f>
        <v>0</v>
      </c>
      <c r="AE28" s="37">
        <f t="shared" si="0"/>
        <v>0</v>
      </c>
      <c r="AF28" s="491"/>
      <c r="AG28" s="359">
        <f t="shared" si="1"/>
        <v>0</v>
      </c>
    </row>
    <row r="29" spans="1:33" x14ac:dyDescent="0.25">
      <c r="A29" s="11"/>
      <c r="B29" s="476" t="str">
        <f>IF(ISBLANK('Labor Rates'!C29),"",'Labor Rates'!C29)</f>
        <v/>
      </c>
      <c r="C29" s="476" t="str">
        <f>IF(ISBLANK('Labor Rates'!D29),"",'Labor Rates'!D29)</f>
        <v/>
      </c>
      <c r="D29" s="13">
        <f>'Phase 1 TA 1'!$AZ29</f>
        <v>0</v>
      </c>
      <c r="E29" s="236" t="s">
        <v>347</v>
      </c>
      <c r="F29" s="359">
        <f>'Phase 1 TA 1'!$BA29</f>
        <v>0</v>
      </c>
      <c r="G29" s="13">
        <f>'Phase 1 TA 2'!$AZ29</f>
        <v>0</v>
      </c>
      <c r="H29" s="236" t="s">
        <v>347</v>
      </c>
      <c r="I29" s="359">
        <f>'Phase 1 TA 2'!$BA29</f>
        <v>0</v>
      </c>
      <c r="J29" s="13">
        <f>'Phase 1 TA 3'!$AZ29</f>
        <v>0</v>
      </c>
      <c r="K29" s="236" t="s">
        <v>347</v>
      </c>
      <c r="L29" s="359">
        <f>'Phase 1 TA 3'!$BA29</f>
        <v>0</v>
      </c>
      <c r="M29" s="13">
        <f>'Phase 2 TA 1'!$AZ29</f>
        <v>0</v>
      </c>
      <c r="N29" s="236" t="s">
        <v>348</v>
      </c>
      <c r="O29" s="359">
        <f>'Phase 2 TA 1'!$BA29</f>
        <v>0</v>
      </c>
      <c r="P29" s="13">
        <f>'Phase 2 TA 2'!$AZ29</f>
        <v>0</v>
      </c>
      <c r="Q29" s="236" t="s">
        <v>348</v>
      </c>
      <c r="R29" s="359">
        <f>'Phase 2 TA 2'!$BA29</f>
        <v>0</v>
      </c>
      <c r="S29" s="13">
        <f>'Phase 2 TA 3'!$AZ29</f>
        <v>0</v>
      </c>
      <c r="T29" s="236" t="s">
        <v>348</v>
      </c>
      <c r="U29" s="359">
        <f>'Phase 2 TA 3'!$BA29</f>
        <v>0</v>
      </c>
      <c r="V29" s="13">
        <f>'Phase 3 TA 1'!$AZ29</f>
        <v>0</v>
      </c>
      <c r="W29" s="236" t="s">
        <v>351</v>
      </c>
      <c r="X29" s="359">
        <f>'Phase 3 TA 1'!$BA29</f>
        <v>0</v>
      </c>
      <c r="Y29" s="13">
        <f>'Phase 3 TA 2'!$AZ29</f>
        <v>0</v>
      </c>
      <c r="Z29" s="236" t="s">
        <v>351</v>
      </c>
      <c r="AA29" s="359">
        <f>'Phase 3 TA 2'!$BA29</f>
        <v>0</v>
      </c>
      <c r="AB29" s="13">
        <f>'Phase 3 TA 3'!$AZ29</f>
        <v>0</v>
      </c>
      <c r="AC29" s="236" t="s">
        <v>351</v>
      </c>
      <c r="AD29" s="359">
        <f>'Phase 3 TA 3'!$BA29</f>
        <v>0</v>
      </c>
      <c r="AE29" s="37">
        <f t="shared" si="0"/>
        <v>0</v>
      </c>
      <c r="AF29" s="491"/>
      <c r="AG29" s="359">
        <f t="shared" si="1"/>
        <v>0</v>
      </c>
    </row>
    <row r="30" spans="1:33" x14ac:dyDescent="0.25">
      <c r="A30" s="11"/>
      <c r="B30" s="476" t="str">
        <f>IF(ISBLANK('Labor Rates'!C30),"",'Labor Rates'!C30)</f>
        <v/>
      </c>
      <c r="C30" s="476" t="str">
        <f>IF(ISBLANK('Labor Rates'!D30),"",'Labor Rates'!D30)</f>
        <v/>
      </c>
      <c r="D30" s="13">
        <f>'Phase 1 TA 1'!$AZ30</f>
        <v>0</v>
      </c>
      <c r="E30" s="236" t="s">
        <v>347</v>
      </c>
      <c r="F30" s="359">
        <f>'Phase 1 TA 1'!$BA30</f>
        <v>0</v>
      </c>
      <c r="G30" s="13">
        <f>'Phase 1 TA 2'!$AZ30</f>
        <v>0</v>
      </c>
      <c r="H30" s="236" t="s">
        <v>347</v>
      </c>
      <c r="I30" s="359">
        <f>'Phase 1 TA 2'!$BA30</f>
        <v>0</v>
      </c>
      <c r="J30" s="13">
        <f>'Phase 1 TA 3'!$AZ30</f>
        <v>0</v>
      </c>
      <c r="K30" s="236" t="s">
        <v>347</v>
      </c>
      <c r="L30" s="359">
        <f>'Phase 1 TA 3'!$BA30</f>
        <v>0</v>
      </c>
      <c r="M30" s="13">
        <f>'Phase 2 TA 1'!$AZ30</f>
        <v>0</v>
      </c>
      <c r="N30" s="236" t="s">
        <v>348</v>
      </c>
      <c r="O30" s="359">
        <f>'Phase 2 TA 1'!$BA30</f>
        <v>0</v>
      </c>
      <c r="P30" s="13">
        <f>'Phase 2 TA 2'!$AZ30</f>
        <v>0</v>
      </c>
      <c r="Q30" s="236" t="s">
        <v>348</v>
      </c>
      <c r="R30" s="359">
        <f>'Phase 2 TA 2'!$BA30</f>
        <v>0</v>
      </c>
      <c r="S30" s="13">
        <f>'Phase 2 TA 3'!$AZ30</f>
        <v>0</v>
      </c>
      <c r="T30" s="236" t="s">
        <v>348</v>
      </c>
      <c r="U30" s="359">
        <f>'Phase 2 TA 3'!$BA30</f>
        <v>0</v>
      </c>
      <c r="V30" s="13">
        <f>'Phase 3 TA 1'!$AZ30</f>
        <v>0</v>
      </c>
      <c r="W30" s="236" t="s">
        <v>351</v>
      </c>
      <c r="X30" s="359">
        <f>'Phase 3 TA 1'!$BA30</f>
        <v>0</v>
      </c>
      <c r="Y30" s="13">
        <f>'Phase 3 TA 2'!$AZ30</f>
        <v>0</v>
      </c>
      <c r="Z30" s="236" t="s">
        <v>351</v>
      </c>
      <c r="AA30" s="359">
        <f>'Phase 3 TA 2'!$BA30</f>
        <v>0</v>
      </c>
      <c r="AB30" s="13">
        <f>'Phase 3 TA 3'!$AZ30</f>
        <v>0</v>
      </c>
      <c r="AC30" s="236" t="s">
        <v>351</v>
      </c>
      <c r="AD30" s="359">
        <f>'Phase 3 TA 3'!$BA30</f>
        <v>0</v>
      </c>
      <c r="AE30" s="37">
        <f t="shared" si="0"/>
        <v>0</v>
      </c>
      <c r="AF30" s="491"/>
      <c r="AG30" s="359">
        <f t="shared" si="1"/>
        <v>0</v>
      </c>
    </row>
    <row r="31" spans="1:33" x14ac:dyDescent="0.25">
      <c r="A31" s="11"/>
      <c r="B31" s="476" t="str">
        <f>IF(ISBLANK('Labor Rates'!C31),"",'Labor Rates'!C31)</f>
        <v/>
      </c>
      <c r="C31" s="476" t="str">
        <f>IF(ISBLANK('Labor Rates'!D31),"",'Labor Rates'!D31)</f>
        <v/>
      </c>
      <c r="D31" s="13">
        <f>'Phase 1 TA 1'!$AZ31</f>
        <v>0</v>
      </c>
      <c r="E31" s="236" t="s">
        <v>347</v>
      </c>
      <c r="F31" s="359">
        <f>'Phase 1 TA 1'!$BA31</f>
        <v>0</v>
      </c>
      <c r="G31" s="13">
        <f>'Phase 1 TA 2'!$AZ31</f>
        <v>0</v>
      </c>
      <c r="H31" s="236" t="s">
        <v>347</v>
      </c>
      <c r="I31" s="359">
        <f>'Phase 1 TA 2'!$BA31</f>
        <v>0</v>
      </c>
      <c r="J31" s="13">
        <f>'Phase 1 TA 3'!$AZ31</f>
        <v>0</v>
      </c>
      <c r="K31" s="236" t="s">
        <v>347</v>
      </c>
      <c r="L31" s="359">
        <f>'Phase 1 TA 3'!$BA31</f>
        <v>0</v>
      </c>
      <c r="M31" s="13">
        <f>'Phase 2 TA 1'!$AZ31</f>
        <v>0</v>
      </c>
      <c r="N31" s="236" t="s">
        <v>348</v>
      </c>
      <c r="O31" s="359">
        <f>'Phase 2 TA 1'!$BA31</f>
        <v>0</v>
      </c>
      <c r="P31" s="13">
        <f>'Phase 2 TA 2'!$AZ31</f>
        <v>0</v>
      </c>
      <c r="Q31" s="236" t="s">
        <v>348</v>
      </c>
      <c r="R31" s="359">
        <f>'Phase 2 TA 2'!$BA31</f>
        <v>0</v>
      </c>
      <c r="S31" s="13">
        <f>'Phase 2 TA 3'!$AZ31</f>
        <v>0</v>
      </c>
      <c r="T31" s="236" t="s">
        <v>348</v>
      </c>
      <c r="U31" s="359">
        <f>'Phase 2 TA 3'!$BA31</f>
        <v>0</v>
      </c>
      <c r="V31" s="13">
        <f>'Phase 3 TA 1'!$AZ31</f>
        <v>0</v>
      </c>
      <c r="W31" s="236" t="s">
        <v>351</v>
      </c>
      <c r="X31" s="359">
        <f>'Phase 3 TA 1'!$BA31</f>
        <v>0</v>
      </c>
      <c r="Y31" s="13">
        <f>'Phase 3 TA 2'!$AZ31</f>
        <v>0</v>
      </c>
      <c r="Z31" s="236" t="s">
        <v>351</v>
      </c>
      <c r="AA31" s="359">
        <f>'Phase 3 TA 2'!$BA31</f>
        <v>0</v>
      </c>
      <c r="AB31" s="13">
        <f>'Phase 3 TA 3'!$AZ31</f>
        <v>0</v>
      </c>
      <c r="AC31" s="236" t="s">
        <v>351</v>
      </c>
      <c r="AD31" s="359">
        <f>'Phase 3 TA 3'!$BA31</f>
        <v>0</v>
      </c>
      <c r="AE31" s="37">
        <f t="shared" si="0"/>
        <v>0</v>
      </c>
      <c r="AF31" s="491"/>
      <c r="AG31" s="359">
        <f t="shared" si="1"/>
        <v>0</v>
      </c>
    </row>
    <row r="32" spans="1:33" x14ac:dyDescent="0.25">
      <c r="A32" s="11"/>
      <c r="B32" s="250" t="s">
        <v>47</v>
      </c>
      <c r="C32" s="10"/>
      <c r="D32" s="14">
        <f>SUM(D8:D31)</f>
        <v>0</v>
      </c>
      <c r="E32" s="6"/>
      <c r="F32" s="360">
        <f>SUM(F8:F31)</f>
        <v>0</v>
      </c>
      <c r="G32" s="14">
        <f>SUM(G8:G31)</f>
        <v>0</v>
      </c>
      <c r="H32" s="6"/>
      <c r="I32" s="360">
        <f>SUM(I8:I31)</f>
        <v>0</v>
      </c>
      <c r="J32" s="14">
        <f>SUM(J8:J31)</f>
        <v>0</v>
      </c>
      <c r="K32" s="6"/>
      <c r="L32" s="360">
        <f>SUM(L8:L31)</f>
        <v>0</v>
      </c>
      <c r="M32" s="14">
        <f>SUM(M8:M31)</f>
        <v>0</v>
      </c>
      <c r="N32" s="6"/>
      <c r="O32" s="360">
        <f>SUM(O8:O31)</f>
        <v>0</v>
      </c>
      <c r="P32" s="14">
        <f>SUM(P8:P31)</f>
        <v>0</v>
      </c>
      <c r="Q32" s="6"/>
      <c r="R32" s="360">
        <f>SUM(R8:R31)</f>
        <v>0</v>
      </c>
      <c r="S32" s="14">
        <f>SUM(S8:S31)</f>
        <v>0</v>
      </c>
      <c r="T32" s="6"/>
      <c r="U32" s="360">
        <f>SUM(U8:U31)</f>
        <v>0</v>
      </c>
      <c r="V32" s="14">
        <f>SUM(V8:V31)</f>
        <v>0</v>
      </c>
      <c r="W32" s="6"/>
      <c r="X32" s="360">
        <f>SUM(X8:X31)</f>
        <v>0</v>
      </c>
      <c r="Y32" s="14">
        <f>SUM(Y8:Y31)</f>
        <v>0</v>
      </c>
      <c r="Z32" s="6"/>
      <c r="AA32" s="360">
        <f>SUM(AA8:AA31)</f>
        <v>0</v>
      </c>
      <c r="AB32" s="14">
        <f>SUM(AB8:AB31)</f>
        <v>0</v>
      </c>
      <c r="AC32" s="6"/>
      <c r="AD32" s="360">
        <f>SUM(AD8:AD31)</f>
        <v>0</v>
      </c>
      <c r="AE32" s="38">
        <f t="shared" si="0"/>
        <v>0</v>
      </c>
      <c r="AF32" s="492"/>
      <c r="AG32" s="360">
        <f t="shared" si="1"/>
        <v>0</v>
      </c>
    </row>
    <row r="33" spans="1:55" x14ac:dyDescent="0.25">
      <c r="A33" s="26"/>
      <c r="B33" s="7" t="s">
        <v>345</v>
      </c>
      <c r="C33" s="9"/>
      <c r="D33" s="15"/>
      <c r="E33" s="8"/>
      <c r="F33" s="359">
        <f>'Phase 1 TA 1'!$BA33</f>
        <v>0</v>
      </c>
      <c r="G33" s="15"/>
      <c r="H33" s="8"/>
      <c r="I33" s="359">
        <f>'Phase 1 TA 2'!$BA33</f>
        <v>0</v>
      </c>
      <c r="J33" s="15"/>
      <c r="K33" s="8"/>
      <c r="L33" s="359">
        <f>'Phase 1 TA 3'!$BA33</f>
        <v>0</v>
      </c>
      <c r="M33" s="15"/>
      <c r="N33" s="8"/>
      <c r="O33" s="359">
        <f>'Phase 2 TA 1'!$BA33</f>
        <v>0</v>
      </c>
      <c r="P33" s="15"/>
      <c r="Q33" s="8"/>
      <c r="R33" s="359">
        <f>'Phase 2 TA 2'!$BA33</f>
        <v>0</v>
      </c>
      <c r="S33" s="15"/>
      <c r="T33" s="8"/>
      <c r="U33" s="359">
        <f>'Phase 2 TA 3'!$BA33</f>
        <v>0</v>
      </c>
      <c r="V33" s="15"/>
      <c r="W33" s="8"/>
      <c r="X33" s="359">
        <f>'Phase 3 TA 1'!$BA33</f>
        <v>0</v>
      </c>
      <c r="Y33" s="15"/>
      <c r="Z33" s="8"/>
      <c r="AA33" s="359">
        <f>'Phase 3 TA 2'!$BA33</f>
        <v>0</v>
      </c>
      <c r="AB33" s="15"/>
      <c r="AC33" s="8"/>
      <c r="AD33" s="359">
        <f>'Phase 3 TA 3'!$BA33</f>
        <v>0</v>
      </c>
      <c r="AE33" s="41"/>
      <c r="AF33" s="364"/>
      <c r="AG33" s="359">
        <f t="shared" si="1"/>
        <v>0</v>
      </c>
    </row>
    <row r="34" spans="1:55" hidden="1" x14ac:dyDescent="0.25">
      <c r="A34" s="26"/>
      <c r="B34" s="7" t="str">
        <f>'Base (Phase 1)'!B34</f>
        <v>Insert line(s) &amp; title(s) for any other F/B rates</v>
      </c>
      <c r="C34" s="9"/>
      <c r="D34" s="15"/>
      <c r="E34" s="8"/>
      <c r="F34" s="359">
        <f>'Phase 1 TA 1'!$BA34</f>
        <v>0</v>
      </c>
      <c r="G34" s="15"/>
      <c r="H34" s="8"/>
      <c r="I34" s="359">
        <f>'Phase 1 TA 2'!$BA34</f>
        <v>0</v>
      </c>
      <c r="J34" s="15"/>
      <c r="K34" s="8"/>
      <c r="L34" s="359">
        <f>'Phase 1 TA 1'!$BA34</f>
        <v>0</v>
      </c>
      <c r="M34" s="15"/>
      <c r="N34" s="8"/>
      <c r="O34" s="359">
        <f>'Phase 2 TA 1'!$BA34</f>
        <v>0</v>
      </c>
      <c r="P34" s="15"/>
      <c r="Q34" s="8"/>
      <c r="R34" s="359">
        <f>'Phase 2 TA 2'!$BA34</f>
        <v>0</v>
      </c>
      <c r="S34" s="15"/>
      <c r="T34" s="8"/>
      <c r="U34" s="359">
        <f>'Phase 2 TA 3'!$BA34</f>
        <v>0</v>
      </c>
      <c r="V34" s="15"/>
      <c r="W34" s="8"/>
      <c r="X34" s="359">
        <f>'Phase 3 TA 1'!$BA34</f>
        <v>0</v>
      </c>
      <c r="Y34" s="15"/>
      <c r="Z34" s="8"/>
      <c r="AA34" s="359">
        <f>'Phase 3 TA 2'!$BA34</f>
        <v>0</v>
      </c>
      <c r="AB34" s="15"/>
      <c r="AC34" s="8"/>
      <c r="AD34" s="359">
        <f>'Phase 3 TA 3'!$BA34</f>
        <v>0</v>
      </c>
      <c r="AE34" s="41"/>
      <c r="AF34" s="364"/>
      <c r="AG34" s="359">
        <f t="shared" si="1"/>
        <v>0</v>
      </c>
    </row>
    <row r="35" spans="1:55" x14ac:dyDescent="0.25">
      <c r="A35" s="26"/>
      <c r="B35" s="6" t="s">
        <v>48</v>
      </c>
      <c r="C35" s="10"/>
      <c r="D35" s="16"/>
      <c r="E35" s="6"/>
      <c r="F35" s="360">
        <f>SUM(F33:F34)</f>
        <v>0</v>
      </c>
      <c r="G35" s="16"/>
      <c r="H35" s="6"/>
      <c r="I35" s="360">
        <f>SUM(I33:I34)</f>
        <v>0</v>
      </c>
      <c r="J35" s="16"/>
      <c r="K35" s="6"/>
      <c r="L35" s="360">
        <f>SUM(L33:L34)</f>
        <v>0</v>
      </c>
      <c r="M35" s="16"/>
      <c r="N35" s="6"/>
      <c r="O35" s="360">
        <f>SUM(O33:O34)</f>
        <v>0</v>
      </c>
      <c r="P35" s="16"/>
      <c r="Q35" s="6"/>
      <c r="R35" s="360">
        <f>SUM(R33:R34)</f>
        <v>0</v>
      </c>
      <c r="S35" s="16"/>
      <c r="T35" s="6"/>
      <c r="U35" s="360">
        <f>SUM(U33:U34)</f>
        <v>0</v>
      </c>
      <c r="V35" s="16"/>
      <c r="W35" s="6"/>
      <c r="X35" s="360">
        <f>SUM(X33:X34)</f>
        <v>0</v>
      </c>
      <c r="Y35" s="16"/>
      <c r="Z35" s="6"/>
      <c r="AA35" s="360">
        <f>SUM(AA33:AA34)</f>
        <v>0</v>
      </c>
      <c r="AB35" s="16"/>
      <c r="AC35" s="6"/>
      <c r="AD35" s="360">
        <f>SUM(AD33:AD34)</f>
        <v>0</v>
      </c>
      <c r="AE35" s="42"/>
      <c r="AF35" s="365"/>
      <c r="AG35" s="360">
        <f t="shared" si="1"/>
        <v>0</v>
      </c>
    </row>
    <row r="36" spans="1:55" x14ac:dyDescent="0.25">
      <c r="A36" s="26"/>
      <c r="B36" s="7" t="s">
        <v>346</v>
      </c>
      <c r="C36" s="9"/>
      <c r="D36" s="15"/>
      <c r="E36" s="8"/>
      <c r="F36" s="359">
        <f>'Phase 1 TA 1'!$BA36</f>
        <v>0</v>
      </c>
      <c r="G36" s="15"/>
      <c r="H36" s="8"/>
      <c r="I36" s="359">
        <f>'Phase 1 TA 2'!$BA36</f>
        <v>0</v>
      </c>
      <c r="J36" s="15"/>
      <c r="K36" s="8"/>
      <c r="L36" s="359">
        <f>'Phase 1 TA 3'!$BA36</f>
        <v>0</v>
      </c>
      <c r="M36" s="15"/>
      <c r="N36" s="8"/>
      <c r="O36" s="359">
        <f>'Phase 2 TA 1'!$BA36</f>
        <v>0</v>
      </c>
      <c r="P36" s="15"/>
      <c r="Q36" s="8"/>
      <c r="R36" s="359">
        <f>'Phase 2 TA 2'!$BA36</f>
        <v>0</v>
      </c>
      <c r="S36" s="15"/>
      <c r="T36" s="8"/>
      <c r="U36" s="359">
        <f>'Phase 2 TA 3'!$BA36</f>
        <v>0</v>
      </c>
      <c r="V36" s="15"/>
      <c r="W36" s="8"/>
      <c r="X36" s="359">
        <f>'Phase 3 TA 1'!$BA36</f>
        <v>0</v>
      </c>
      <c r="Y36" s="15"/>
      <c r="Z36" s="8"/>
      <c r="AA36" s="359">
        <f>'Phase 3 TA 2'!$BA36</f>
        <v>0</v>
      </c>
      <c r="AB36" s="15"/>
      <c r="AC36" s="8"/>
      <c r="AD36" s="359">
        <f>'Phase 3 TA 3'!$BA36</f>
        <v>0</v>
      </c>
      <c r="AE36" s="41"/>
      <c r="AF36" s="364"/>
      <c r="AG36" s="359">
        <f t="shared" si="1"/>
        <v>0</v>
      </c>
    </row>
    <row r="37" spans="1:55" hidden="1" x14ac:dyDescent="0.25">
      <c r="A37" s="26"/>
      <c r="B37" s="7" t="str">
        <f>'Base (Phase 1)'!B37</f>
        <v>Insert line(s) &amp; title(s) for any other O/H rates</v>
      </c>
      <c r="C37" s="9"/>
      <c r="D37" s="15"/>
      <c r="E37" s="8"/>
      <c r="F37" s="359">
        <f>'Phase 1 TA 1'!$BA37</f>
        <v>0</v>
      </c>
      <c r="G37" s="15"/>
      <c r="H37" s="8"/>
      <c r="I37" s="359">
        <f>'Phase 1 TA 2'!$BA37</f>
        <v>0</v>
      </c>
      <c r="J37" s="15"/>
      <c r="K37" s="8"/>
      <c r="L37" s="359">
        <f>'Phase 1 TA 3'!$BA37</f>
        <v>0</v>
      </c>
      <c r="M37" s="15"/>
      <c r="N37" s="8"/>
      <c r="O37" s="359">
        <f>'Phase 2 TA 1'!$BA37</f>
        <v>0</v>
      </c>
      <c r="P37" s="15"/>
      <c r="Q37" s="8"/>
      <c r="R37" s="359">
        <f>'Phase 2 TA 2'!$BA37</f>
        <v>0</v>
      </c>
      <c r="S37" s="15"/>
      <c r="T37" s="8"/>
      <c r="U37" s="359">
        <f>'Phase 2 TA 3'!$BA37</f>
        <v>0</v>
      </c>
      <c r="V37" s="15"/>
      <c r="W37" s="8"/>
      <c r="X37" s="359">
        <f>'Phase 3 TA 1'!$BA37</f>
        <v>0</v>
      </c>
      <c r="Y37" s="15"/>
      <c r="Z37" s="8"/>
      <c r="AA37" s="359">
        <f>'Phase 3 TA 2'!$BA37</f>
        <v>0</v>
      </c>
      <c r="AB37" s="15"/>
      <c r="AC37" s="8"/>
      <c r="AD37" s="359">
        <f>'Phase 3 TA 3'!$BA37</f>
        <v>0</v>
      </c>
      <c r="AE37" s="41"/>
      <c r="AF37" s="364"/>
      <c r="AG37" s="359">
        <f t="shared" si="1"/>
        <v>0</v>
      </c>
    </row>
    <row r="38" spans="1:55" x14ac:dyDescent="0.25">
      <c r="A38" s="26"/>
      <c r="B38" s="6" t="s">
        <v>49</v>
      </c>
      <c r="C38" s="10"/>
      <c r="D38" s="16"/>
      <c r="E38" s="6"/>
      <c r="F38" s="360">
        <f>SUM(F36:F37)</f>
        <v>0</v>
      </c>
      <c r="G38" s="16"/>
      <c r="H38" s="6"/>
      <c r="I38" s="360">
        <f>SUM(I36:I37)</f>
        <v>0</v>
      </c>
      <c r="J38" s="16"/>
      <c r="K38" s="6"/>
      <c r="L38" s="360">
        <f>SUM(L36:L37)</f>
        <v>0</v>
      </c>
      <c r="M38" s="16"/>
      <c r="N38" s="6"/>
      <c r="O38" s="360">
        <f>SUM(O36:O37)</f>
        <v>0</v>
      </c>
      <c r="P38" s="16"/>
      <c r="Q38" s="6"/>
      <c r="R38" s="360">
        <f>SUM(R36:R37)</f>
        <v>0</v>
      </c>
      <c r="S38" s="16"/>
      <c r="T38" s="6"/>
      <c r="U38" s="360">
        <f>SUM(U36:U37)</f>
        <v>0</v>
      </c>
      <c r="V38" s="16"/>
      <c r="W38" s="6"/>
      <c r="X38" s="360">
        <f>SUM(X36:X37)</f>
        <v>0</v>
      </c>
      <c r="Y38" s="16"/>
      <c r="Z38" s="6"/>
      <c r="AA38" s="360">
        <f>SUM(AA36:AA37)</f>
        <v>0</v>
      </c>
      <c r="AB38" s="16"/>
      <c r="AC38" s="6"/>
      <c r="AD38" s="360">
        <f>SUM(AD36:AD37)</f>
        <v>0</v>
      </c>
      <c r="AE38" s="42"/>
      <c r="AF38" s="365"/>
      <c r="AG38" s="360">
        <f t="shared" si="1"/>
        <v>0</v>
      </c>
    </row>
    <row r="39" spans="1:55" x14ac:dyDescent="0.25">
      <c r="A39" s="26" t="s">
        <v>70</v>
      </c>
      <c r="B39" s="2"/>
      <c r="C39" s="3" t="s">
        <v>28</v>
      </c>
      <c r="D39" s="11"/>
      <c r="E39" s="2"/>
      <c r="F39" s="359"/>
      <c r="G39" s="11"/>
      <c r="H39" s="2"/>
      <c r="I39" s="359"/>
      <c r="J39" s="11"/>
      <c r="K39" s="2"/>
      <c r="L39" s="359"/>
      <c r="M39" s="11"/>
      <c r="N39" s="2"/>
      <c r="O39" s="12"/>
      <c r="P39" s="11"/>
      <c r="Q39" s="2"/>
      <c r="R39" s="12"/>
      <c r="S39" s="11"/>
      <c r="T39" s="2"/>
      <c r="U39" s="12"/>
      <c r="V39" s="11"/>
      <c r="W39" s="2"/>
      <c r="X39" s="12"/>
      <c r="Y39" s="11"/>
      <c r="Z39" s="2"/>
      <c r="AA39" s="12"/>
      <c r="AB39" s="11"/>
      <c r="AC39" s="2"/>
      <c r="AD39" s="12"/>
      <c r="AE39" s="40"/>
      <c r="AF39" s="363"/>
      <c r="AG39" s="508"/>
    </row>
    <row r="40" spans="1:55" ht="13" x14ac:dyDescent="0.3">
      <c r="A40" s="11"/>
      <c r="B40" s="478" t="str">
        <f>'Base (Phase 1)'!B40</f>
        <v>Subcontract/Interorganizational Name - #01</v>
      </c>
      <c r="C40" s="153" t="s">
        <v>115</v>
      </c>
      <c r="D40" s="11"/>
      <c r="E40" s="2"/>
      <c r="F40" s="359">
        <f>'Phase 1 TA 1'!$BA40</f>
        <v>0</v>
      </c>
      <c r="G40" s="11"/>
      <c r="H40" s="2"/>
      <c r="I40" s="359">
        <f>'Phase 1 TA 2'!$BA40</f>
        <v>0</v>
      </c>
      <c r="J40" s="11"/>
      <c r="K40" s="2"/>
      <c r="L40" s="359">
        <f>'Phase 1 TA 3'!$BA40</f>
        <v>0</v>
      </c>
      <c r="M40" s="11"/>
      <c r="N40" s="2"/>
      <c r="O40" s="359">
        <f>'Phase 2 TA 1'!$BA40</f>
        <v>0</v>
      </c>
      <c r="P40" s="11"/>
      <c r="Q40" s="2"/>
      <c r="R40" s="359">
        <f>'Phase 2 TA 2'!$BA40</f>
        <v>0</v>
      </c>
      <c r="S40" s="11"/>
      <c r="T40" s="2"/>
      <c r="U40" s="359">
        <f>'Phase 2 TA 3'!$BA40</f>
        <v>0</v>
      </c>
      <c r="V40" s="11"/>
      <c r="W40" s="2"/>
      <c r="X40" s="359">
        <f>'Phase 3 TA 1'!$BA40</f>
        <v>0</v>
      </c>
      <c r="Y40" s="11"/>
      <c r="Z40" s="2"/>
      <c r="AA40" s="359">
        <f>'Phase 3 TA 2'!$BA40</f>
        <v>0</v>
      </c>
      <c r="AB40" s="11"/>
      <c r="AC40" s="2"/>
      <c r="AD40" s="359">
        <f>'Phase 3 TA 3'!$BA40</f>
        <v>0</v>
      </c>
      <c r="AE40" s="41"/>
      <c r="AF40" s="364"/>
      <c r="AG40" s="359">
        <f t="shared" si="1"/>
        <v>0</v>
      </c>
    </row>
    <row r="41" spans="1:55" ht="13" x14ac:dyDescent="0.3">
      <c r="A41" s="11"/>
      <c r="B41" s="478" t="str">
        <f>'Base (Phase 1)'!B41</f>
        <v>Subcontract/Interorganizational Name - #02</v>
      </c>
      <c r="C41" s="153" t="s">
        <v>115</v>
      </c>
      <c r="D41" s="11"/>
      <c r="E41" s="2"/>
      <c r="F41" s="359">
        <f>'Phase 1 TA 1'!$BA41</f>
        <v>0</v>
      </c>
      <c r="G41" s="11"/>
      <c r="H41" s="2"/>
      <c r="I41" s="359">
        <f>'Phase 1 TA 2'!$BA41</f>
        <v>0</v>
      </c>
      <c r="J41" s="11"/>
      <c r="K41" s="2"/>
      <c r="L41" s="359">
        <f>'Phase 1 TA 3'!$BA41</f>
        <v>0</v>
      </c>
      <c r="M41" s="11"/>
      <c r="N41" s="2"/>
      <c r="O41" s="359">
        <f>'Phase 2 TA 1'!$BA41</f>
        <v>0</v>
      </c>
      <c r="P41" s="11"/>
      <c r="Q41" s="2"/>
      <c r="R41" s="359">
        <f>'Phase 2 TA 2'!$BA41</f>
        <v>0</v>
      </c>
      <c r="S41" s="11"/>
      <c r="T41" s="2"/>
      <c r="U41" s="359">
        <f>'Phase 2 TA 3'!$BA41</f>
        <v>0</v>
      </c>
      <c r="V41" s="11"/>
      <c r="W41" s="2"/>
      <c r="X41" s="359">
        <f>'Phase 3 TA 1'!$BA41</f>
        <v>0</v>
      </c>
      <c r="Y41" s="11"/>
      <c r="Z41" s="2"/>
      <c r="AA41" s="359">
        <f>'Phase 3 TA 2'!$BA41</f>
        <v>0</v>
      </c>
      <c r="AB41" s="11"/>
      <c r="AC41" s="2"/>
      <c r="AD41" s="359">
        <f>'Phase 3 TA 3'!$BA41</f>
        <v>0</v>
      </c>
      <c r="AE41" s="41"/>
      <c r="AF41" s="364"/>
      <c r="AG41" s="359">
        <f t="shared" si="1"/>
        <v>0</v>
      </c>
    </row>
    <row r="42" spans="1:55" ht="13" x14ac:dyDescent="0.3">
      <c r="A42" s="11"/>
      <c r="B42" s="478" t="str">
        <f>'Base (Phase 1)'!B42</f>
        <v>Subcontract/Interorganizational Name - #03</v>
      </c>
      <c r="C42" s="153" t="s">
        <v>115</v>
      </c>
      <c r="D42" s="11"/>
      <c r="E42" s="2"/>
      <c r="F42" s="359">
        <f>'Phase 1 TA 1'!$BA42</f>
        <v>0</v>
      </c>
      <c r="G42" s="11"/>
      <c r="H42" s="2"/>
      <c r="I42" s="359">
        <f>'Phase 1 TA 2'!$BA42</f>
        <v>0</v>
      </c>
      <c r="J42" s="11"/>
      <c r="K42" s="2"/>
      <c r="L42" s="359">
        <f>'Phase 1 TA 3'!$BA42</f>
        <v>0</v>
      </c>
      <c r="M42" s="11"/>
      <c r="N42" s="2"/>
      <c r="O42" s="359">
        <f>'Phase 2 TA 1'!$BA42</f>
        <v>0</v>
      </c>
      <c r="P42" s="11"/>
      <c r="Q42" s="2"/>
      <c r="R42" s="359">
        <f>'Phase 2 TA 2'!$BA42</f>
        <v>0</v>
      </c>
      <c r="S42" s="11"/>
      <c r="T42" s="2"/>
      <c r="U42" s="359">
        <f>'Phase 2 TA 3'!$BA42</f>
        <v>0</v>
      </c>
      <c r="V42" s="11"/>
      <c r="W42" s="2"/>
      <c r="X42" s="359">
        <f>'Phase 3 TA 1'!$BA42</f>
        <v>0</v>
      </c>
      <c r="Y42" s="11"/>
      <c r="Z42" s="2"/>
      <c r="AA42" s="359">
        <f>'Phase 3 TA 2'!$BA42</f>
        <v>0</v>
      </c>
      <c r="AB42" s="11"/>
      <c r="AC42" s="2"/>
      <c r="AD42" s="359">
        <f>'Phase 3 TA 3'!$BA42</f>
        <v>0</v>
      </c>
      <c r="AE42" s="41"/>
      <c r="AF42" s="364"/>
      <c r="AG42" s="359">
        <f t="shared" si="1"/>
        <v>0</v>
      </c>
    </row>
    <row r="43" spans="1:55" ht="23.25" customHeight="1" x14ac:dyDescent="0.3">
      <c r="A43" s="11"/>
      <c r="B43" s="478" t="str">
        <f>'Base (Phase 1)'!B43</f>
        <v xml:space="preserve">Insert line(s) for any additional Subcontractors/Interorganizational </v>
      </c>
      <c r="C43" s="153" t="s">
        <v>115</v>
      </c>
      <c r="D43" s="11"/>
      <c r="E43" s="2"/>
      <c r="F43" s="359">
        <f>'Phase 1 TA 1'!$BA43</f>
        <v>0</v>
      </c>
      <c r="G43" s="11"/>
      <c r="H43" s="2"/>
      <c r="I43" s="359">
        <f>'Phase 1 TA 2'!$BA43</f>
        <v>0</v>
      </c>
      <c r="J43" s="11"/>
      <c r="K43" s="2"/>
      <c r="L43" s="359">
        <f>'Phase 1 TA 3'!$BA43</f>
        <v>0</v>
      </c>
      <c r="M43" s="11"/>
      <c r="N43" s="2"/>
      <c r="O43" s="359">
        <f>'Phase 2 TA 1'!$BA43</f>
        <v>0</v>
      </c>
      <c r="P43" s="11"/>
      <c r="Q43" s="2"/>
      <c r="R43" s="359">
        <f>'Phase 2 TA 2'!$BA43</f>
        <v>0</v>
      </c>
      <c r="S43" s="11"/>
      <c r="T43" s="2"/>
      <c r="U43" s="359">
        <f>'Phase 2 TA 3'!$BA43</f>
        <v>0</v>
      </c>
      <c r="V43" s="11"/>
      <c r="W43" s="2"/>
      <c r="X43" s="359">
        <f>'Phase 3 TA 1'!$BA43</f>
        <v>0</v>
      </c>
      <c r="Y43" s="11"/>
      <c r="Z43" s="2"/>
      <c r="AA43" s="359">
        <f>'Phase 3 TA 2'!$BA43</f>
        <v>0</v>
      </c>
      <c r="AB43" s="11"/>
      <c r="AC43" s="2"/>
      <c r="AD43" s="359">
        <f>'Phase 3 TA 3'!$BA43</f>
        <v>0</v>
      </c>
      <c r="AE43" s="41"/>
      <c r="AF43" s="364"/>
      <c r="AG43" s="359">
        <f t="shared" si="1"/>
        <v>0</v>
      </c>
    </row>
    <row r="44" spans="1:55" x14ac:dyDescent="0.25">
      <c r="A44" s="11"/>
      <c r="B44" s="6" t="s">
        <v>88</v>
      </c>
      <c r="C44" s="156"/>
      <c r="D44" s="16"/>
      <c r="E44" s="6"/>
      <c r="F44" s="360">
        <f>SUM(F40:F43)</f>
        <v>0</v>
      </c>
      <c r="G44" s="16"/>
      <c r="H44" s="6"/>
      <c r="I44" s="360">
        <f>SUM(I40:I43)</f>
        <v>0</v>
      </c>
      <c r="J44" s="16"/>
      <c r="K44" s="6"/>
      <c r="L44" s="360">
        <f>SUM(L40:L43)</f>
        <v>0</v>
      </c>
      <c r="M44" s="16"/>
      <c r="N44" s="6"/>
      <c r="O44" s="360">
        <f>SUM(O40:O43)</f>
        <v>0</v>
      </c>
      <c r="P44" s="16"/>
      <c r="Q44" s="6"/>
      <c r="R44" s="360">
        <f>SUM(R40:R43)</f>
        <v>0</v>
      </c>
      <c r="S44" s="16"/>
      <c r="T44" s="6"/>
      <c r="U44" s="360">
        <f>SUM(U40:U43)</f>
        <v>0</v>
      </c>
      <c r="V44" s="16"/>
      <c r="W44" s="6"/>
      <c r="X44" s="360">
        <f>SUM(X40:X43)</f>
        <v>0</v>
      </c>
      <c r="Y44" s="16"/>
      <c r="Z44" s="6"/>
      <c r="AA44" s="360">
        <f>SUM(AA40:AA43)</f>
        <v>0</v>
      </c>
      <c r="AB44" s="16"/>
      <c r="AC44" s="6"/>
      <c r="AD44" s="360">
        <f>SUM(AD40:AD43)</f>
        <v>0</v>
      </c>
      <c r="AE44" s="42"/>
      <c r="AF44" s="365"/>
      <c r="AG44" s="360">
        <f t="shared" si="1"/>
        <v>0</v>
      </c>
    </row>
    <row r="45" spans="1:55" x14ac:dyDescent="0.25">
      <c r="A45" s="26" t="s">
        <v>29</v>
      </c>
      <c r="B45" s="2"/>
      <c r="C45" s="154"/>
      <c r="D45" s="423" t="s">
        <v>341</v>
      </c>
      <c r="E45" s="422" t="s">
        <v>357</v>
      </c>
      <c r="F45" s="359"/>
      <c r="G45" s="423" t="s">
        <v>341</v>
      </c>
      <c r="H45" s="422" t="s">
        <v>357</v>
      </c>
      <c r="I45" s="359"/>
      <c r="J45" s="423" t="s">
        <v>341</v>
      </c>
      <c r="K45" s="422" t="s">
        <v>357</v>
      </c>
      <c r="L45" s="359"/>
      <c r="M45" s="423" t="s">
        <v>341</v>
      </c>
      <c r="N45" s="2"/>
      <c r="O45" s="12"/>
      <c r="P45" s="423" t="s">
        <v>341</v>
      </c>
      <c r="Q45" s="2"/>
      <c r="R45" s="12"/>
      <c r="S45" s="423" t="s">
        <v>341</v>
      </c>
      <c r="T45" s="2"/>
      <c r="U45" s="12"/>
      <c r="V45" s="423" t="s">
        <v>341</v>
      </c>
      <c r="W45" s="2"/>
      <c r="X45" s="423"/>
      <c r="Y45" s="423" t="s">
        <v>341</v>
      </c>
      <c r="Z45" s="2"/>
      <c r="AA45" s="423"/>
      <c r="AB45" s="423" t="s">
        <v>341</v>
      </c>
      <c r="AC45" s="2"/>
      <c r="AD45" s="423"/>
      <c r="AE45" s="510" t="s">
        <v>341</v>
      </c>
      <c r="AF45" s="363"/>
      <c r="AG45" s="508"/>
      <c r="AL45" s="427"/>
      <c r="AM45" s="427"/>
      <c r="AT45" s="427"/>
      <c r="AU45" s="427"/>
      <c r="BB45" s="427"/>
      <c r="BC45" s="427"/>
    </row>
    <row r="46" spans="1:55" ht="13" x14ac:dyDescent="0.3">
      <c r="A46" s="11"/>
      <c r="B46" s="478" t="str">
        <f>'Base (Phase 1)'!B46</f>
        <v>Consultant Name - #01</v>
      </c>
      <c r="C46" s="155" t="s">
        <v>116</v>
      </c>
      <c r="D46" s="13">
        <f>'Phase 1 TA 1'!$AZ46</f>
        <v>0</v>
      </c>
      <c r="E46" s="4"/>
      <c r="F46" s="359">
        <f>'Phase 1 TA 1'!$BA46</f>
        <v>0</v>
      </c>
      <c r="G46" s="13">
        <f>'Phase 1 TA 2'!$AZ46</f>
        <v>0</v>
      </c>
      <c r="H46" s="4"/>
      <c r="I46" s="359">
        <f>'Phase 1 TA 2'!$BA46</f>
        <v>0</v>
      </c>
      <c r="J46" s="13">
        <f>'Phase 1 TA 3'!$AZ46</f>
        <v>0</v>
      </c>
      <c r="K46" s="4"/>
      <c r="L46" s="359">
        <f>'Phase 1 TA 3'!$BA46</f>
        <v>0</v>
      </c>
      <c r="M46" s="13">
        <f>'Phase 2 TA 1'!$AZ46</f>
        <v>0</v>
      </c>
      <c r="N46" s="4"/>
      <c r="O46" s="359">
        <f>'Phase 2 TA 1'!$BA46</f>
        <v>0</v>
      </c>
      <c r="P46" s="13">
        <f>'Phase 2 TA 2'!$AZ46</f>
        <v>0</v>
      </c>
      <c r="Q46" s="4"/>
      <c r="R46" s="359">
        <f>'Phase 2 TA 2'!$BA46</f>
        <v>0</v>
      </c>
      <c r="S46" s="13">
        <f>'Phase 2 TA 3'!$AZ46</f>
        <v>0</v>
      </c>
      <c r="T46" s="4"/>
      <c r="U46" s="359">
        <f>'Phase 2 TA 3'!$BA46</f>
        <v>0</v>
      </c>
      <c r="V46" s="13">
        <f>'Phase 3 TA 1'!$AZ46</f>
        <v>0</v>
      </c>
      <c r="W46" s="4"/>
      <c r="X46" s="359">
        <f>'Phase 3 TA 1'!$BA46</f>
        <v>0</v>
      </c>
      <c r="Y46" s="13">
        <f>'Phase 3 TA 2'!$AZ46</f>
        <v>0</v>
      </c>
      <c r="Z46" s="4"/>
      <c r="AA46" s="359">
        <f>'Phase 3 TA 2'!$BA46</f>
        <v>0</v>
      </c>
      <c r="AB46" s="13">
        <f>'Phase 3 TA 3'!$AZ46</f>
        <v>0</v>
      </c>
      <c r="AC46" s="4"/>
      <c r="AD46" s="359">
        <f>'Phase 3 TA 3'!$BA46</f>
        <v>0</v>
      </c>
      <c r="AE46" s="37">
        <f>SUM(D46,G46,J46,M46,P46,S46,V46,Y46,AB46)</f>
        <v>0</v>
      </c>
      <c r="AF46" s="364"/>
      <c r="AG46" s="359">
        <f t="shared" si="1"/>
        <v>0</v>
      </c>
    </row>
    <row r="47" spans="1:55" ht="13" x14ac:dyDescent="0.3">
      <c r="A47" s="11"/>
      <c r="B47" s="478" t="str">
        <f>'Base (Phase 1)'!B47</f>
        <v>Consultant Name - #02</v>
      </c>
      <c r="C47" s="155" t="s">
        <v>116</v>
      </c>
      <c r="D47" s="13">
        <f>'Phase 1 TA 1'!$AZ47</f>
        <v>0</v>
      </c>
      <c r="E47" s="4"/>
      <c r="F47" s="359">
        <f>'Phase 1 TA 1'!$BA47</f>
        <v>0</v>
      </c>
      <c r="G47" s="13">
        <f>'Phase 1 TA 2'!$AZ47</f>
        <v>0</v>
      </c>
      <c r="H47" s="4"/>
      <c r="I47" s="359">
        <f>'Phase 1 TA 2'!$BA47</f>
        <v>0</v>
      </c>
      <c r="J47" s="13">
        <f>'Phase 1 TA 3'!$AZ47</f>
        <v>0</v>
      </c>
      <c r="K47" s="4"/>
      <c r="L47" s="359">
        <f>'Phase 1 TA 3'!$BA47</f>
        <v>0</v>
      </c>
      <c r="M47" s="13">
        <f>'Phase 2 TA 1'!$AZ47</f>
        <v>0</v>
      </c>
      <c r="N47" s="4"/>
      <c r="O47" s="359">
        <f>'Phase 2 TA 1'!$BA47</f>
        <v>0</v>
      </c>
      <c r="P47" s="13">
        <f>'Phase 2 TA 2'!$AZ47</f>
        <v>0</v>
      </c>
      <c r="Q47" s="4"/>
      <c r="R47" s="359">
        <f>'Phase 2 TA 2'!$BA47</f>
        <v>0</v>
      </c>
      <c r="S47" s="13">
        <f>'Phase 2 TA 3'!$AZ47</f>
        <v>0</v>
      </c>
      <c r="T47" s="4"/>
      <c r="U47" s="359">
        <f>'Phase 2 TA 3'!$BA47</f>
        <v>0</v>
      </c>
      <c r="V47" s="13">
        <f>'Phase 3 TA 1'!$AZ47</f>
        <v>0</v>
      </c>
      <c r="W47" s="4"/>
      <c r="X47" s="359">
        <f>'Phase 3 TA 1'!$BA47</f>
        <v>0</v>
      </c>
      <c r="Y47" s="13">
        <f>'Phase 3 TA 2'!$AZ47</f>
        <v>0</v>
      </c>
      <c r="Z47" s="4"/>
      <c r="AA47" s="359">
        <f>'Phase 3 TA 2'!$BA47</f>
        <v>0</v>
      </c>
      <c r="AB47" s="13">
        <f>'Phase 3 TA 3'!$AZ47</f>
        <v>0</v>
      </c>
      <c r="AC47" s="4"/>
      <c r="AD47" s="359">
        <f>'Phase 3 TA 3'!$BA47</f>
        <v>0</v>
      </c>
      <c r="AE47" s="37">
        <f t="shared" ref="AE47:AE49" si="2">SUM(D47,G47,J47,M47,P47,S47,V47,Y47,AB47)</f>
        <v>0</v>
      </c>
      <c r="AF47" s="364"/>
      <c r="AG47" s="359">
        <f t="shared" si="1"/>
        <v>0</v>
      </c>
    </row>
    <row r="48" spans="1:55" ht="13" x14ac:dyDescent="0.3">
      <c r="A48" s="11"/>
      <c r="B48" s="478" t="str">
        <f>'Base (Phase 1)'!B48</f>
        <v>Consultant Name - #03</v>
      </c>
      <c r="C48" s="155" t="s">
        <v>116</v>
      </c>
      <c r="D48" s="13">
        <f>'Phase 1 TA 1'!$AZ48</f>
        <v>0</v>
      </c>
      <c r="E48" s="4"/>
      <c r="F48" s="359">
        <f>'Phase 1 TA 1'!$BA48</f>
        <v>0</v>
      </c>
      <c r="G48" s="13">
        <f>'Phase 1 TA 2'!$AZ48</f>
        <v>0</v>
      </c>
      <c r="H48" s="4"/>
      <c r="I48" s="359">
        <f>'Phase 1 TA 2'!$BA48</f>
        <v>0</v>
      </c>
      <c r="J48" s="13">
        <f>'Phase 1 TA 3'!$AZ48</f>
        <v>0</v>
      </c>
      <c r="K48" s="4"/>
      <c r="L48" s="359">
        <f>'Phase 1 TA 3'!$BA48</f>
        <v>0</v>
      </c>
      <c r="M48" s="13">
        <f>'Phase 2 TA 1'!$AZ48</f>
        <v>0</v>
      </c>
      <c r="N48" s="4"/>
      <c r="O48" s="359">
        <f>'Phase 2 TA 1'!$BA48</f>
        <v>0</v>
      </c>
      <c r="P48" s="13">
        <f>'Phase 2 TA 2'!$AZ48</f>
        <v>0</v>
      </c>
      <c r="Q48" s="4"/>
      <c r="R48" s="359">
        <f>'Phase 2 TA 2'!$BA48</f>
        <v>0</v>
      </c>
      <c r="S48" s="13">
        <f>'Phase 2 TA 3'!$AZ48</f>
        <v>0</v>
      </c>
      <c r="T48" s="4"/>
      <c r="U48" s="359">
        <f>'Phase 2 TA 3'!$BA48</f>
        <v>0</v>
      </c>
      <c r="V48" s="13">
        <f>'Phase 3 TA 1'!$AZ48</f>
        <v>0</v>
      </c>
      <c r="W48" s="4"/>
      <c r="X48" s="359">
        <f>'Phase 3 TA 1'!$BA48</f>
        <v>0</v>
      </c>
      <c r="Y48" s="13">
        <f>'Phase 3 TA 2'!$AZ48</f>
        <v>0</v>
      </c>
      <c r="Z48" s="4"/>
      <c r="AA48" s="359">
        <f>'Phase 3 TA 2'!$BA48</f>
        <v>0</v>
      </c>
      <c r="AB48" s="13">
        <f>'Phase 3 TA 3'!$AZ48</f>
        <v>0</v>
      </c>
      <c r="AC48" s="4"/>
      <c r="AD48" s="359">
        <f>'Phase 3 TA 3'!$BA48</f>
        <v>0</v>
      </c>
      <c r="AE48" s="37">
        <f t="shared" si="2"/>
        <v>0</v>
      </c>
      <c r="AF48" s="364"/>
      <c r="AG48" s="359">
        <f t="shared" si="1"/>
        <v>0</v>
      </c>
    </row>
    <row r="49" spans="1:55" ht="13" x14ac:dyDescent="0.3">
      <c r="A49" s="11"/>
      <c r="B49" s="478" t="str">
        <f>'Base (Phase 1)'!B49</f>
        <v>Insert line(s) for any additional Consultants</v>
      </c>
      <c r="C49" s="155" t="s">
        <v>116</v>
      </c>
      <c r="D49" s="13">
        <f>'Phase 1 TA 1'!$AZ49</f>
        <v>0</v>
      </c>
      <c r="E49" s="4"/>
      <c r="F49" s="359">
        <f>'Phase 1 TA 1'!$BA49</f>
        <v>0</v>
      </c>
      <c r="G49" s="13">
        <f>'Phase 1 TA 2'!$AZ49</f>
        <v>0</v>
      </c>
      <c r="H49" s="4"/>
      <c r="I49" s="359">
        <f>'Phase 1 TA 2'!$BA49</f>
        <v>0</v>
      </c>
      <c r="J49" s="13">
        <f>'Phase 1 TA 3'!$AZ49</f>
        <v>0</v>
      </c>
      <c r="K49" s="4"/>
      <c r="L49" s="359">
        <f>'Phase 1 TA 3'!$BA49</f>
        <v>0</v>
      </c>
      <c r="M49" s="13">
        <f>'Phase 2 TA 1'!$AZ49</f>
        <v>0</v>
      </c>
      <c r="N49" s="4"/>
      <c r="O49" s="359">
        <f>'Phase 2 TA 1'!$BA49</f>
        <v>0</v>
      </c>
      <c r="P49" s="13">
        <f>'Phase 2 TA 2'!$AZ49</f>
        <v>0</v>
      </c>
      <c r="Q49" s="4"/>
      <c r="R49" s="359">
        <f>'Phase 2 TA 2'!$BA49</f>
        <v>0</v>
      </c>
      <c r="S49" s="13">
        <f>'Phase 2 TA 3'!$AZ49</f>
        <v>0</v>
      </c>
      <c r="T49" s="4"/>
      <c r="U49" s="359">
        <f>'Phase 2 TA 3'!$BA49</f>
        <v>0</v>
      </c>
      <c r="V49" s="13">
        <f>'Phase 3 TA 1'!$AZ49</f>
        <v>0</v>
      </c>
      <c r="W49" s="4"/>
      <c r="X49" s="359">
        <f>'Phase 3 TA 1'!$BA49</f>
        <v>0</v>
      </c>
      <c r="Y49" s="13">
        <f>'Phase 3 TA 2'!$AZ49</f>
        <v>0</v>
      </c>
      <c r="Z49" s="4"/>
      <c r="AA49" s="359">
        <f>'Phase 3 TA 2'!$BA49</f>
        <v>0</v>
      </c>
      <c r="AB49" s="13">
        <f>'Phase 3 TA 3'!$AZ49</f>
        <v>0</v>
      </c>
      <c r="AC49" s="4"/>
      <c r="AD49" s="359">
        <f>'Phase 3 TA 3'!$BA49</f>
        <v>0</v>
      </c>
      <c r="AE49" s="37">
        <f t="shared" si="2"/>
        <v>0</v>
      </c>
      <c r="AF49" s="364"/>
      <c r="AG49" s="359">
        <f t="shared" si="1"/>
        <v>0</v>
      </c>
    </row>
    <row r="50" spans="1:55" x14ac:dyDescent="0.25">
      <c r="A50" s="11"/>
      <c r="B50" s="6" t="s">
        <v>89</v>
      </c>
      <c r="C50" s="157"/>
      <c r="D50" s="16"/>
      <c r="E50" s="6"/>
      <c r="F50" s="360">
        <f>SUM(F46:F49)</f>
        <v>0</v>
      </c>
      <c r="G50" s="16"/>
      <c r="H50" s="6"/>
      <c r="I50" s="360">
        <f>SUM(I46:I49)</f>
        <v>0</v>
      </c>
      <c r="J50" s="16"/>
      <c r="K50" s="6"/>
      <c r="L50" s="360">
        <f>SUM(L46:L49)</f>
        <v>0</v>
      </c>
      <c r="M50" s="16"/>
      <c r="N50" s="6"/>
      <c r="O50" s="360">
        <f>SUM(O46:O49)</f>
        <v>0</v>
      </c>
      <c r="P50" s="16"/>
      <c r="Q50" s="6"/>
      <c r="R50" s="360">
        <f>SUM(R46:R49)</f>
        <v>0</v>
      </c>
      <c r="S50" s="16"/>
      <c r="T50" s="6"/>
      <c r="U50" s="360">
        <f>SUM(U46:U49)</f>
        <v>0</v>
      </c>
      <c r="V50" s="16"/>
      <c r="W50" s="6"/>
      <c r="X50" s="360">
        <f>SUM(X46:X49)</f>
        <v>0</v>
      </c>
      <c r="Y50" s="16"/>
      <c r="Z50" s="6"/>
      <c r="AA50" s="360">
        <f>SUM(AA46:AA49)</f>
        <v>0</v>
      </c>
      <c r="AB50" s="16"/>
      <c r="AC50" s="6"/>
      <c r="AD50" s="360">
        <f>SUM(AD46:AD49)</f>
        <v>0</v>
      </c>
      <c r="AE50" s="42"/>
      <c r="AF50" s="365"/>
      <c r="AG50" s="360">
        <f t="shared" si="1"/>
        <v>0</v>
      </c>
    </row>
    <row r="51" spans="1:55" x14ac:dyDescent="0.25">
      <c r="A51" s="26" t="s">
        <v>7</v>
      </c>
      <c r="B51" s="52"/>
      <c r="C51" s="9"/>
      <c r="D51" s="26"/>
      <c r="E51" s="52"/>
      <c r="F51" s="361"/>
      <c r="G51" s="26"/>
      <c r="H51" s="52"/>
      <c r="I51" s="361"/>
      <c r="J51" s="26"/>
      <c r="K51" s="52"/>
      <c r="L51" s="361"/>
      <c r="M51" s="26"/>
      <c r="N51" s="52"/>
      <c r="O51" s="53"/>
      <c r="P51" s="26"/>
      <c r="Q51" s="52"/>
      <c r="R51" s="53"/>
      <c r="S51" s="26"/>
      <c r="T51" s="52"/>
      <c r="U51" s="53"/>
      <c r="V51" s="26"/>
      <c r="W51" s="52"/>
      <c r="X51" s="53"/>
      <c r="Y51" s="26"/>
      <c r="Z51" s="52"/>
      <c r="AA51" s="53"/>
      <c r="AB51" s="26"/>
      <c r="AC51" s="52"/>
      <c r="AD51" s="53"/>
      <c r="AE51" s="55"/>
      <c r="AF51" s="366"/>
      <c r="AG51" s="509"/>
    </row>
    <row r="52" spans="1:55" ht="13" x14ac:dyDescent="0.3">
      <c r="A52" s="11"/>
      <c r="B52" s="478" t="str">
        <f>'Base (Phase 1)'!B52</f>
        <v>Materials/Supplies</v>
      </c>
      <c r="C52" s="155" t="s">
        <v>111</v>
      </c>
      <c r="D52" s="11"/>
      <c r="E52" s="2"/>
      <c r="F52" s="359">
        <f>'Phase 1 TA 1'!$BA52</f>
        <v>0</v>
      </c>
      <c r="G52" s="11"/>
      <c r="H52" s="2"/>
      <c r="I52" s="359">
        <f>'Phase 1 TA 2'!$BA52</f>
        <v>0</v>
      </c>
      <c r="J52" s="11"/>
      <c r="K52" s="2"/>
      <c r="L52" s="359">
        <f>'Phase 1 TA 3'!$BA52</f>
        <v>0</v>
      </c>
      <c r="M52" s="11"/>
      <c r="N52" s="2"/>
      <c r="O52" s="359">
        <f>'Phase 2 TA 1'!$BA52</f>
        <v>0</v>
      </c>
      <c r="P52" s="11"/>
      <c r="Q52" s="2"/>
      <c r="R52" s="359">
        <f>'Phase 2 TA 2'!$BA52</f>
        <v>0</v>
      </c>
      <c r="S52" s="11"/>
      <c r="T52" s="2"/>
      <c r="U52" s="359">
        <f>'Phase 2 TA 3'!$BA52</f>
        <v>0</v>
      </c>
      <c r="V52" s="11"/>
      <c r="W52" s="2"/>
      <c r="X52" s="359">
        <f>'Phase 3 TA 1'!$BA52</f>
        <v>0</v>
      </c>
      <c r="Y52" s="11"/>
      <c r="Z52" s="2"/>
      <c r="AA52" s="359">
        <f>'Phase 3 TA 2'!$BA52</f>
        <v>0</v>
      </c>
      <c r="AB52" s="11"/>
      <c r="AC52" s="2"/>
      <c r="AD52" s="359">
        <f>'Phase 3 TA 3'!$BA52</f>
        <v>0</v>
      </c>
      <c r="AE52" s="41"/>
      <c r="AF52" s="364"/>
      <c r="AG52" s="359">
        <f t="shared" si="1"/>
        <v>0</v>
      </c>
    </row>
    <row r="53" spans="1:55" ht="13" x14ac:dyDescent="0.3">
      <c r="A53" s="11"/>
      <c r="B53" s="478" t="str">
        <f>'Base (Phase 1)'!B53</f>
        <v>Equipment</v>
      </c>
      <c r="C53" s="155" t="s">
        <v>112</v>
      </c>
      <c r="D53" s="11"/>
      <c r="E53" s="2"/>
      <c r="F53" s="359">
        <f>'Phase 1 TA 1'!$BA53</f>
        <v>0</v>
      </c>
      <c r="G53" s="11"/>
      <c r="H53" s="2"/>
      <c r="I53" s="359">
        <f>'Phase 1 TA 2'!$BA53</f>
        <v>0</v>
      </c>
      <c r="J53" s="11"/>
      <c r="K53" s="2"/>
      <c r="L53" s="359">
        <f>'Phase 1 TA 3'!$BA53</f>
        <v>0</v>
      </c>
      <c r="M53" s="11"/>
      <c r="N53" s="2"/>
      <c r="O53" s="359">
        <f>'Phase 2 TA 1'!$BA53</f>
        <v>0</v>
      </c>
      <c r="P53" s="11"/>
      <c r="Q53" s="2"/>
      <c r="R53" s="359">
        <f>'Phase 2 TA 2'!$BA53</f>
        <v>0</v>
      </c>
      <c r="S53" s="11"/>
      <c r="T53" s="2"/>
      <c r="U53" s="359">
        <f>'Phase 2 TA 3'!$BA53</f>
        <v>0</v>
      </c>
      <c r="V53" s="11"/>
      <c r="W53" s="2"/>
      <c r="X53" s="359">
        <f>'Phase 3 TA 1'!$BA53</f>
        <v>0</v>
      </c>
      <c r="Y53" s="11"/>
      <c r="Z53" s="2"/>
      <c r="AA53" s="359">
        <f>'Phase 3 TA 2'!$BA53</f>
        <v>0</v>
      </c>
      <c r="AB53" s="11"/>
      <c r="AC53" s="2"/>
      <c r="AD53" s="359">
        <f>'Phase 3 TA 3'!$BA53</f>
        <v>0</v>
      </c>
      <c r="AE53" s="41"/>
      <c r="AF53" s="364"/>
      <c r="AG53" s="359">
        <f t="shared" si="1"/>
        <v>0</v>
      </c>
    </row>
    <row r="54" spans="1:55" ht="13" x14ac:dyDescent="0.3">
      <c r="A54" s="11"/>
      <c r="B54" s="478" t="str">
        <f>'Base (Phase 1)'!B54</f>
        <v>Travel</v>
      </c>
      <c r="C54" s="155" t="s">
        <v>114</v>
      </c>
      <c r="D54" s="11"/>
      <c r="E54" s="2"/>
      <c r="F54" s="359">
        <f>'Phase 1 TA 1'!$BA54</f>
        <v>0</v>
      </c>
      <c r="G54" s="11"/>
      <c r="H54" s="2"/>
      <c r="I54" s="359">
        <f>'Phase 1 TA 2'!$BA54</f>
        <v>0</v>
      </c>
      <c r="J54" s="11"/>
      <c r="K54" s="2"/>
      <c r="L54" s="359">
        <f>'Phase 1 TA 3'!$BA54</f>
        <v>0</v>
      </c>
      <c r="M54" s="11"/>
      <c r="N54" s="2"/>
      <c r="O54" s="359">
        <f>'Phase 2 TA 1'!$BA54</f>
        <v>0</v>
      </c>
      <c r="P54" s="11"/>
      <c r="Q54" s="2"/>
      <c r="R54" s="359">
        <f>'Phase 2 TA 2'!$BA54</f>
        <v>0</v>
      </c>
      <c r="S54" s="11"/>
      <c r="T54" s="2"/>
      <c r="U54" s="359">
        <f>'Phase 2 TA 3'!$BA54</f>
        <v>0</v>
      </c>
      <c r="V54" s="11"/>
      <c r="W54" s="2"/>
      <c r="X54" s="359">
        <f>'Phase 3 TA 1'!$BA54</f>
        <v>0</v>
      </c>
      <c r="Y54" s="11"/>
      <c r="Z54" s="2"/>
      <c r="AA54" s="359">
        <f>'Phase 3 TA 2'!$BA54</f>
        <v>0</v>
      </c>
      <c r="AB54" s="11"/>
      <c r="AC54" s="2"/>
      <c r="AD54" s="359">
        <f>'Phase 3 TA 3'!$BA54</f>
        <v>0</v>
      </c>
      <c r="AE54" s="41"/>
      <c r="AF54" s="364"/>
      <c r="AG54" s="359">
        <f t="shared" si="1"/>
        <v>0</v>
      </c>
    </row>
    <row r="55" spans="1:55" ht="13" x14ac:dyDescent="0.3">
      <c r="A55" s="11"/>
      <c r="B55" s="478" t="str">
        <f>'Base (Phase 1)'!B55</f>
        <v>Animal Related (non-Labor)</v>
      </c>
      <c r="C55" s="155" t="s">
        <v>360</v>
      </c>
      <c r="D55" s="11"/>
      <c r="E55" s="2"/>
      <c r="F55" s="359">
        <f>'Phase 1 TA 1'!$BA55</f>
        <v>0</v>
      </c>
      <c r="G55" s="11"/>
      <c r="H55" s="2"/>
      <c r="I55" s="359">
        <f>'Phase 1 TA 2'!$BA55</f>
        <v>0</v>
      </c>
      <c r="J55" s="11"/>
      <c r="K55" s="2"/>
      <c r="L55" s="359">
        <f>'Phase 1 TA 3'!$BA55</f>
        <v>0</v>
      </c>
      <c r="M55" s="11"/>
      <c r="N55" s="2"/>
      <c r="O55" s="359">
        <f>'Phase 2 TA 1'!$BA55</f>
        <v>0</v>
      </c>
      <c r="P55" s="11"/>
      <c r="Q55" s="2"/>
      <c r="R55" s="359">
        <f>'Phase 2 TA 2'!$BA55</f>
        <v>0</v>
      </c>
      <c r="S55" s="11"/>
      <c r="T55" s="2"/>
      <c r="U55" s="359">
        <f>'Phase 2 TA 3'!$BA55</f>
        <v>0</v>
      </c>
      <c r="V55" s="11"/>
      <c r="W55" s="2"/>
      <c r="X55" s="359">
        <f>'Phase 3 TA 1'!$BA55</f>
        <v>0</v>
      </c>
      <c r="Y55" s="11"/>
      <c r="Z55" s="2"/>
      <c r="AA55" s="359">
        <f>'Phase 3 TA 2'!$BA55</f>
        <v>0</v>
      </c>
      <c r="AB55" s="11"/>
      <c r="AC55" s="2"/>
      <c r="AD55" s="359">
        <f>'Phase 3 TA 3'!$BA55</f>
        <v>0</v>
      </c>
      <c r="AE55" s="41"/>
      <c r="AF55" s="364"/>
      <c r="AG55" s="359">
        <f t="shared" si="1"/>
        <v>0</v>
      </c>
    </row>
    <row r="56" spans="1:55" ht="13" x14ac:dyDescent="0.3">
      <c r="A56" s="11"/>
      <c r="B56" s="478" t="str">
        <f>'Base (Phase 1)'!B56</f>
        <v>Human Subjects Research (non-Labor)</v>
      </c>
      <c r="C56" s="155" t="s">
        <v>361</v>
      </c>
      <c r="D56" s="11"/>
      <c r="E56" s="2"/>
      <c r="F56" s="359">
        <f>'Phase 1 TA 1'!$BA56</f>
        <v>0</v>
      </c>
      <c r="G56" s="11"/>
      <c r="H56" s="2"/>
      <c r="I56" s="359">
        <f>'Phase 1 TA 2'!$BA56</f>
        <v>0</v>
      </c>
      <c r="J56" s="11"/>
      <c r="K56" s="2"/>
      <c r="L56" s="359">
        <f>'Phase 1 TA 3'!$BA56</f>
        <v>0</v>
      </c>
      <c r="M56" s="11"/>
      <c r="N56" s="2"/>
      <c r="O56" s="359">
        <f>'Phase 2 TA 1'!$BA56</f>
        <v>0</v>
      </c>
      <c r="P56" s="11"/>
      <c r="Q56" s="2"/>
      <c r="R56" s="359">
        <f>'Phase 2 TA 2'!$BA56</f>
        <v>0</v>
      </c>
      <c r="S56" s="11"/>
      <c r="T56" s="2"/>
      <c r="U56" s="359">
        <f>'Phase 2 TA 3'!$BA56</f>
        <v>0</v>
      </c>
      <c r="V56" s="11"/>
      <c r="W56" s="2"/>
      <c r="X56" s="359">
        <f>'Phase 3 TA 1'!$BA56</f>
        <v>0</v>
      </c>
      <c r="Y56" s="11"/>
      <c r="Z56" s="2"/>
      <c r="AA56" s="359">
        <f>'Phase 3 TA 2'!$BA56</f>
        <v>0</v>
      </c>
      <c r="AB56" s="11"/>
      <c r="AC56" s="2"/>
      <c r="AD56" s="359">
        <f>'Phase 3 TA 3'!$BA56</f>
        <v>0</v>
      </c>
      <c r="AE56" s="41"/>
      <c r="AF56" s="364"/>
      <c r="AG56" s="359">
        <f t="shared" si="1"/>
        <v>0</v>
      </c>
    </row>
    <row r="57" spans="1:55" ht="13" x14ac:dyDescent="0.3">
      <c r="A57" s="11"/>
      <c r="B57" s="478" t="str">
        <f>'Base (Phase 1)'!B57</f>
        <v>Insert line(s) for any other types of ODCs</v>
      </c>
      <c r="C57" s="155" t="s">
        <v>113</v>
      </c>
      <c r="D57" s="11"/>
      <c r="E57" s="2"/>
      <c r="F57" s="359">
        <f>'Phase 1 TA 1'!$BA57</f>
        <v>0</v>
      </c>
      <c r="G57" s="11"/>
      <c r="H57" s="2"/>
      <c r="I57" s="359">
        <f>'Phase 1 TA 2'!$BA57</f>
        <v>0</v>
      </c>
      <c r="J57" s="11"/>
      <c r="K57" s="2"/>
      <c r="L57" s="359">
        <f>'Phase 1 TA 3'!$BA57</f>
        <v>0</v>
      </c>
      <c r="M57" s="11"/>
      <c r="N57" s="2"/>
      <c r="O57" s="359">
        <f>'Phase 2 TA 1'!$BA57</f>
        <v>0</v>
      </c>
      <c r="P57" s="11"/>
      <c r="Q57" s="2"/>
      <c r="R57" s="359">
        <f>'Phase 2 TA 2'!$BA57</f>
        <v>0</v>
      </c>
      <c r="S57" s="11"/>
      <c r="T57" s="2"/>
      <c r="U57" s="359">
        <f>'Phase 2 TA 3'!$BA57</f>
        <v>0</v>
      </c>
      <c r="V57" s="11"/>
      <c r="W57" s="2"/>
      <c r="X57" s="359">
        <f>'Phase 3 TA 1'!$BA57</f>
        <v>0</v>
      </c>
      <c r="Y57" s="11"/>
      <c r="Z57" s="2"/>
      <c r="AA57" s="359">
        <f>'Phase 3 TA 2'!$BA57</f>
        <v>0</v>
      </c>
      <c r="AB57" s="11"/>
      <c r="AC57" s="2"/>
      <c r="AD57" s="359">
        <f>'Phase 3 TA 3'!$BA57</f>
        <v>0</v>
      </c>
      <c r="AE57" s="41"/>
      <c r="AF57" s="364"/>
      <c r="AG57" s="359">
        <f t="shared" si="1"/>
        <v>0</v>
      </c>
    </row>
    <row r="58" spans="1:55" x14ac:dyDescent="0.25">
      <c r="A58" s="11"/>
      <c r="B58" s="6" t="s">
        <v>50</v>
      </c>
      <c r="C58" s="10"/>
      <c r="D58" s="16"/>
      <c r="E58" s="6"/>
      <c r="F58" s="360">
        <f>SUM(F52:F57)</f>
        <v>0</v>
      </c>
      <c r="G58" s="16"/>
      <c r="H58" s="6"/>
      <c r="I58" s="360">
        <f>SUM(I52:I57)</f>
        <v>0</v>
      </c>
      <c r="J58" s="16"/>
      <c r="K58" s="6"/>
      <c r="L58" s="360">
        <f>SUM(L52:L57)</f>
        <v>0</v>
      </c>
      <c r="M58" s="16"/>
      <c r="N58" s="6"/>
      <c r="O58" s="360">
        <f>SUM(O52:O57)</f>
        <v>0</v>
      </c>
      <c r="P58" s="16"/>
      <c r="Q58" s="6"/>
      <c r="R58" s="360">
        <f>SUM(R52:R57)</f>
        <v>0</v>
      </c>
      <c r="S58" s="16"/>
      <c r="T58" s="6"/>
      <c r="U58" s="360">
        <f>SUM(U52:U57)</f>
        <v>0</v>
      </c>
      <c r="V58" s="16"/>
      <c r="W58" s="6"/>
      <c r="X58" s="360">
        <f>SUM(X52:X57)</f>
        <v>0</v>
      </c>
      <c r="Y58" s="16"/>
      <c r="Z58" s="6"/>
      <c r="AA58" s="360">
        <f>SUM(AA52:AA57)</f>
        <v>0</v>
      </c>
      <c r="AB58" s="16"/>
      <c r="AC58" s="6"/>
      <c r="AD58" s="360">
        <f>SUM(AD52:AD57)</f>
        <v>0</v>
      </c>
      <c r="AE58" s="42"/>
      <c r="AF58" s="365"/>
      <c r="AG58" s="360">
        <f t="shared" si="1"/>
        <v>0</v>
      </c>
    </row>
    <row r="59" spans="1:55" x14ac:dyDescent="0.25">
      <c r="A59" s="26" t="s">
        <v>84</v>
      </c>
      <c r="B59" s="2"/>
      <c r="C59" s="9"/>
      <c r="D59" s="423"/>
      <c r="E59" s="422" t="s">
        <v>38</v>
      </c>
      <c r="F59" s="359"/>
      <c r="G59" s="423"/>
      <c r="H59" s="422" t="s">
        <v>38</v>
      </c>
      <c r="I59" s="359"/>
      <c r="J59" s="423"/>
      <c r="K59" s="422" t="s">
        <v>38</v>
      </c>
      <c r="L59" s="359"/>
      <c r="M59" s="11"/>
      <c r="N59" s="2"/>
      <c r="O59" s="12"/>
      <c r="P59" s="11"/>
      <c r="Q59" s="2"/>
      <c r="R59" s="12"/>
      <c r="S59" s="11"/>
      <c r="T59" s="2"/>
      <c r="U59" s="12"/>
      <c r="V59" s="11"/>
      <c r="W59" s="2"/>
      <c r="X59" s="423"/>
      <c r="Y59" s="11"/>
      <c r="Z59" s="2"/>
      <c r="AA59" s="423"/>
      <c r="AB59" s="11"/>
      <c r="AC59" s="2"/>
      <c r="AD59" s="423"/>
      <c r="AE59" s="40"/>
      <c r="AF59" s="363"/>
      <c r="AG59" s="508"/>
      <c r="AL59" s="427"/>
      <c r="AM59" s="427"/>
      <c r="AT59" s="427"/>
      <c r="AU59" s="427"/>
      <c r="BB59" s="427"/>
      <c r="BC59" s="427"/>
    </row>
    <row r="60" spans="1:55" x14ac:dyDescent="0.25">
      <c r="A60" s="11"/>
      <c r="B60" s="478" t="str">
        <f>'Base (Phase 1)'!B60</f>
        <v>Insert M/H O/H rate title</v>
      </c>
      <c r="C60" s="9"/>
      <c r="D60" s="15"/>
      <c r="E60" s="8"/>
      <c r="F60" s="359">
        <f>'Phase 1 TA 1'!$BA60</f>
        <v>0</v>
      </c>
      <c r="G60" s="15"/>
      <c r="H60" s="8"/>
      <c r="I60" s="359">
        <f>'Phase 1 TA 2'!$BA60</f>
        <v>0</v>
      </c>
      <c r="J60" s="15"/>
      <c r="K60" s="8"/>
      <c r="L60" s="359">
        <f>'Phase 1 TA 3'!$BA60</f>
        <v>0</v>
      </c>
      <c r="M60" s="15"/>
      <c r="N60" s="8"/>
      <c r="O60" s="359">
        <f>'Phase 2 TA 1'!$BA60</f>
        <v>0</v>
      </c>
      <c r="P60" s="15"/>
      <c r="Q60" s="8"/>
      <c r="R60" s="359">
        <f>'Phase 2 TA 2'!$BA60</f>
        <v>0</v>
      </c>
      <c r="S60" s="15"/>
      <c r="T60" s="8"/>
      <c r="U60" s="359">
        <f>'Phase 2 TA 3'!$BA60</f>
        <v>0</v>
      </c>
      <c r="V60" s="15"/>
      <c r="W60" s="8"/>
      <c r="X60" s="359">
        <f>'Phase 3 TA 1'!$BA60</f>
        <v>0</v>
      </c>
      <c r="Y60" s="15"/>
      <c r="Z60" s="8"/>
      <c r="AA60" s="359">
        <f>'Phase 3 TA 2'!$BA60</f>
        <v>0</v>
      </c>
      <c r="AB60" s="15"/>
      <c r="AC60" s="8"/>
      <c r="AD60" s="359">
        <f>'Phase 3 TA 3'!$BA60</f>
        <v>0</v>
      </c>
      <c r="AE60" s="41"/>
      <c r="AF60" s="364"/>
      <c r="AG60" s="359">
        <f t="shared" si="1"/>
        <v>0</v>
      </c>
    </row>
    <row r="61" spans="1:55" x14ac:dyDescent="0.25">
      <c r="A61" s="11"/>
      <c r="B61" s="478" t="str">
        <f>'Base (Phase 1)'!B61</f>
        <v>Insert line(s) &amp; title(s) for any other M/H O/H rates</v>
      </c>
      <c r="C61" s="9"/>
      <c r="D61" s="15"/>
      <c r="E61" s="8"/>
      <c r="F61" s="359">
        <f>'Phase 1 TA 1'!$BA61</f>
        <v>0</v>
      </c>
      <c r="G61" s="15"/>
      <c r="H61" s="8"/>
      <c r="I61" s="359">
        <f>'Phase 1 TA 2'!$BA61</f>
        <v>0</v>
      </c>
      <c r="J61" s="15"/>
      <c r="K61" s="8"/>
      <c r="L61" s="359">
        <f>'Phase 1 TA 3'!$BA61</f>
        <v>0</v>
      </c>
      <c r="M61" s="15"/>
      <c r="N61" s="8"/>
      <c r="O61" s="359">
        <f>'Phase 2 TA 1'!$BA61</f>
        <v>0</v>
      </c>
      <c r="P61" s="15"/>
      <c r="Q61" s="8"/>
      <c r="R61" s="359">
        <f>'Phase 2 TA 2'!$BA61</f>
        <v>0</v>
      </c>
      <c r="S61" s="15"/>
      <c r="T61" s="8"/>
      <c r="U61" s="359">
        <f>'Phase 2 TA 3'!$BA61</f>
        <v>0</v>
      </c>
      <c r="V61" s="15"/>
      <c r="W61" s="8"/>
      <c r="X61" s="359">
        <f>'Phase 3 TA 1'!$BA61</f>
        <v>0</v>
      </c>
      <c r="Y61" s="15"/>
      <c r="Z61" s="8"/>
      <c r="AA61" s="359">
        <f>'Phase 3 TA 2'!$BA61</f>
        <v>0</v>
      </c>
      <c r="AB61" s="15"/>
      <c r="AC61" s="8"/>
      <c r="AD61" s="359">
        <f>'Phase 3 TA 3'!$BA61</f>
        <v>0</v>
      </c>
      <c r="AE61" s="41"/>
      <c r="AF61" s="364"/>
      <c r="AG61" s="359">
        <f t="shared" si="1"/>
        <v>0</v>
      </c>
    </row>
    <row r="62" spans="1:55" x14ac:dyDescent="0.25">
      <c r="A62" s="11"/>
      <c r="B62" s="6" t="s">
        <v>46</v>
      </c>
      <c r="C62" s="10"/>
      <c r="D62" s="16"/>
      <c r="E62" s="6"/>
      <c r="F62" s="360">
        <f>SUM(F60:F61)</f>
        <v>0</v>
      </c>
      <c r="G62" s="16"/>
      <c r="H62" s="6"/>
      <c r="I62" s="360">
        <f>SUM(I60:I61)</f>
        <v>0</v>
      </c>
      <c r="J62" s="16"/>
      <c r="K62" s="6"/>
      <c r="L62" s="360">
        <f>SUM(L60:L61)</f>
        <v>0</v>
      </c>
      <c r="M62" s="16"/>
      <c r="N62" s="6"/>
      <c r="O62" s="360">
        <f>SUM(O60:O61)</f>
        <v>0</v>
      </c>
      <c r="P62" s="16"/>
      <c r="Q62" s="6"/>
      <c r="R62" s="360">
        <f>SUM(R60:R61)</f>
        <v>0</v>
      </c>
      <c r="S62" s="16"/>
      <c r="T62" s="6"/>
      <c r="U62" s="360">
        <f>SUM(U60:U61)</f>
        <v>0</v>
      </c>
      <c r="V62" s="16"/>
      <c r="W62" s="6"/>
      <c r="X62" s="360">
        <f>SUM(X60:X61)</f>
        <v>0</v>
      </c>
      <c r="Y62" s="16"/>
      <c r="Z62" s="6"/>
      <c r="AA62" s="360">
        <f>SUM(AA60:AA61)</f>
        <v>0</v>
      </c>
      <c r="AB62" s="16"/>
      <c r="AC62" s="6"/>
      <c r="AD62" s="360">
        <f>SUM(AD60:AD61)</f>
        <v>0</v>
      </c>
      <c r="AE62" s="42"/>
      <c r="AF62" s="365"/>
      <c r="AG62" s="360">
        <f t="shared" si="1"/>
        <v>0</v>
      </c>
    </row>
    <row r="63" spans="1:55" s="36" customFormat="1" ht="13" x14ac:dyDescent="0.3">
      <c r="A63" s="384" t="s">
        <v>30</v>
      </c>
      <c r="B63" s="385"/>
      <c r="C63" s="386"/>
      <c r="D63" s="384"/>
      <c r="E63" s="385"/>
      <c r="F63" s="407">
        <f>F32+F35+F38+F44+F50+F58+F62</f>
        <v>0</v>
      </c>
      <c r="G63" s="384"/>
      <c r="H63" s="385"/>
      <c r="I63" s="407">
        <f>I32+I35+I38+I44+I50+I58+I62</f>
        <v>0</v>
      </c>
      <c r="J63" s="384"/>
      <c r="K63" s="385"/>
      <c r="L63" s="407">
        <f>L32+L35+L38+L44+L50+L58+L62</f>
        <v>0</v>
      </c>
      <c r="M63" s="384"/>
      <c r="N63" s="385"/>
      <c r="O63" s="407">
        <f>O32+O35+O38+O44+O50+O58+O62</f>
        <v>0</v>
      </c>
      <c r="P63" s="384"/>
      <c r="Q63" s="385"/>
      <c r="R63" s="407">
        <f>R32+R35+R38+R44+R50+R58+R62</f>
        <v>0</v>
      </c>
      <c r="S63" s="384"/>
      <c r="T63" s="385"/>
      <c r="U63" s="407">
        <f>U32+U35+U38+U44+U50+U58+U62</f>
        <v>0</v>
      </c>
      <c r="V63" s="384"/>
      <c r="W63" s="385"/>
      <c r="X63" s="407">
        <f>X32+X35+X38+X44+X50+X58+X62</f>
        <v>0</v>
      </c>
      <c r="Y63" s="384"/>
      <c r="Z63" s="385"/>
      <c r="AA63" s="407">
        <f>AA32+AA35+AA38+AA44+AA50+AA58+AA62</f>
        <v>0</v>
      </c>
      <c r="AB63" s="384"/>
      <c r="AC63" s="385"/>
      <c r="AD63" s="407">
        <f>AD32+AD35+AD38+AD44+AD50+AD58+AD62</f>
        <v>0</v>
      </c>
      <c r="AE63" s="411"/>
      <c r="AF63" s="390"/>
      <c r="AG63" s="407">
        <f t="shared" si="1"/>
        <v>0</v>
      </c>
    </row>
    <row r="64" spans="1:55" x14ac:dyDescent="0.25">
      <c r="A64" s="26" t="s">
        <v>85</v>
      </c>
      <c r="B64" s="2"/>
      <c r="C64" s="9"/>
      <c r="D64" s="423"/>
      <c r="E64" s="422" t="s">
        <v>38</v>
      </c>
      <c r="F64" s="359"/>
      <c r="G64" s="423"/>
      <c r="H64" s="422" t="s">
        <v>38</v>
      </c>
      <c r="I64" s="359"/>
      <c r="J64" s="423"/>
      <c r="K64" s="422" t="s">
        <v>38</v>
      </c>
      <c r="L64" s="359"/>
      <c r="M64" s="11"/>
      <c r="N64" s="2"/>
      <c r="O64" s="12"/>
      <c r="P64" s="11"/>
      <c r="Q64" s="2"/>
      <c r="R64" s="12"/>
      <c r="S64" s="11"/>
      <c r="T64" s="2"/>
      <c r="U64" s="12"/>
      <c r="V64" s="11"/>
      <c r="W64" s="2"/>
      <c r="X64" s="423"/>
      <c r="Y64" s="11"/>
      <c r="Z64" s="2"/>
      <c r="AA64" s="423"/>
      <c r="AB64" s="11"/>
      <c r="AC64" s="2"/>
      <c r="AD64" s="423"/>
      <c r="AE64" s="40"/>
      <c r="AF64" s="363"/>
      <c r="AG64" s="359">
        <f t="shared" si="1"/>
        <v>0</v>
      </c>
      <c r="AL64" s="427"/>
      <c r="AM64" s="427"/>
      <c r="AT64" s="427"/>
      <c r="AU64" s="427"/>
      <c r="BB64" s="427"/>
      <c r="BC64" s="427"/>
    </row>
    <row r="65" spans="1:55" x14ac:dyDescent="0.25">
      <c r="A65" s="11"/>
      <c r="B65" s="478" t="str">
        <f>'Base (Phase 1)'!B65</f>
        <v>G&amp;A</v>
      </c>
      <c r="C65" s="9"/>
      <c r="D65" s="15"/>
      <c r="E65" s="8"/>
      <c r="F65" s="359">
        <f>'Phase 1 TA 1'!$BA65</f>
        <v>0</v>
      </c>
      <c r="G65" s="15"/>
      <c r="H65" s="8"/>
      <c r="I65" s="359">
        <f>'Phase 1 TA 2'!$BA65</f>
        <v>0</v>
      </c>
      <c r="J65" s="15"/>
      <c r="K65" s="8"/>
      <c r="L65" s="359">
        <f>'Phase 1 TA 3'!$BA65</f>
        <v>0</v>
      </c>
      <c r="M65" s="15"/>
      <c r="N65" s="8"/>
      <c r="O65" s="359">
        <f>'Phase 2 TA 1'!$BA65</f>
        <v>0</v>
      </c>
      <c r="P65" s="15"/>
      <c r="Q65" s="8"/>
      <c r="R65" s="359">
        <f>'Phase 2 TA 2'!$BA65</f>
        <v>0</v>
      </c>
      <c r="S65" s="15"/>
      <c r="T65" s="8"/>
      <c r="U65" s="359">
        <f>'Phase 2 TA 3'!$BA65</f>
        <v>0</v>
      </c>
      <c r="V65" s="15"/>
      <c r="W65" s="8"/>
      <c r="X65" s="359">
        <f>'Phase 3 TA 1'!$BA65</f>
        <v>0</v>
      </c>
      <c r="Y65" s="15"/>
      <c r="Z65" s="8"/>
      <c r="AA65" s="359">
        <f>'Phase 3 TA 2'!$BA65</f>
        <v>0</v>
      </c>
      <c r="AB65" s="15"/>
      <c r="AC65" s="8"/>
      <c r="AD65" s="359">
        <f>'Phase 3 TA 3'!$BA65</f>
        <v>0</v>
      </c>
      <c r="AE65" s="41"/>
      <c r="AF65" s="364"/>
      <c r="AG65" s="359">
        <f t="shared" si="1"/>
        <v>0</v>
      </c>
    </row>
    <row r="66" spans="1:55" x14ac:dyDescent="0.25">
      <c r="A66" s="11"/>
      <c r="B66" s="478" t="str">
        <f>'Base (Phase 1)'!B66</f>
        <v>Insert line(s) &amp; title(s) for any other G&amp;A rates</v>
      </c>
      <c r="C66" s="9"/>
      <c r="D66" s="15"/>
      <c r="E66" s="8"/>
      <c r="F66" s="359">
        <f>'Phase 1 TA 1'!$BA66</f>
        <v>0</v>
      </c>
      <c r="G66" s="15"/>
      <c r="H66" s="8"/>
      <c r="I66" s="359">
        <f>'Phase 1 TA 2'!$BA66</f>
        <v>0</v>
      </c>
      <c r="J66" s="15"/>
      <c r="K66" s="8"/>
      <c r="L66" s="359">
        <f>'Phase 1 TA 3'!$BA66</f>
        <v>0</v>
      </c>
      <c r="M66" s="15"/>
      <c r="N66" s="8"/>
      <c r="O66" s="359">
        <f>'Phase 2 TA 1'!$BA66</f>
        <v>0</v>
      </c>
      <c r="P66" s="15"/>
      <c r="Q66" s="8"/>
      <c r="R66" s="359">
        <f>'Phase 2 TA 2'!$BA66</f>
        <v>0</v>
      </c>
      <c r="S66" s="15"/>
      <c r="T66" s="8"/>
      <c r="U66" s="359">
        <f>'Phase 2 TA 3'!$BA66</f>
        <v>0</v>
      </c>
      <c r="V66" s="15"/>
      <c r="W66" s="8"/>
      <c r="X66" s="359">
        <f>'Phase 3 TA 1'!$BA66</f>
        <v>0</v>
      </c>
      <c r="Y66" s="15"/>
      <c r="Z66" s="8"/>
      <c r="AA66" s="359">
        <f>'Phase 3 TA 2'!$BA66</f>
        <v>0</v>
      </c>
      <c r="AB66" s="15"/>
      <c r="AC66" s="8"/>
      <c r="AD66" s="359">
        <f>'Phase 3 TA 3'!$BA66</f>
        <v>0</v>
      </c>
      <c r="AE66" s="41"/>
      <c r="AF66" s="364"/>
      <c r="AG66" s="359">
        <f t="shared" si="1"/>
        <v>0</v>
      </c>
    </row>
    <row r="67" spans="1:55" x14ac:dyDescent="0.25">
      <c r="A67" s="11"/>
      <c r="B67" s="6" t="s">
        <v>51</v>
      </c>
      <c r="C67" s="10"/>
      <c r="D67" s="16"/>
      <c r="E67" s="6"/>
      <c r="F67" s="360">
        <f>SUM(F65:F66)</f>
        <v>0</v>
      </c>
      <c r="G67" s="16"/>
      <c r="H67" s="6"/>
      <c r="I67" s="360">
        <f>SUM(I65:I66)</f>
        <v>0</v>
      </c>
      <c r="J67" s="16"/>
      <c r="K67" s="6"/>
      <c r="L67" s="360">
        <f>SUM(L65:L66)</f>
        <v>0</v>
      </c>
      <c r="M67" s="16"/>
      <c r="N67" s="6"/>
      <c r="O67" s="360">
        <f>SUM(O65:O66)</f>
        <v>0</v>
      </c>
      <c r="P67" s="16"/>
      <c r="Q67" s="6"/>
      <c r="R67" s="360">
        <f>SUM(R65:R66)</f>
        <v>0</v>
      </c>
      <c r="S67" s="16"/>
      <c r="T67" s="6"/>
      <c r="U67" s="360">
        <f>SUM(U65:U66)</f>
        <v>0</v>
      </c>
      <c r="V67" s="16"/>
      <c r="W67" s="6"/>
      <c r="X67" s="360">
        <f>SUM(X65:X66)</f>
        <v>0</v>
      </c>
      <c r="Y67" s="16"/>
      <c r="Z67" s="6"/>
      <c r="AA67" s="360">
        <f>SUM(AA65:AA66)</f>
        <v>0</v>
      </c>
      <c r="AB67" s="16"/>
      <c r="AC67" s="6"/>
      <c r="AD67" s="360">
        <f>SUM(AD65:AD66)</f>
        <v>0</v>
      </c>
      <c r="AE67" s="42"/>
      <c r="AF67" s="365"/>
      <c r="AG67" s="360">
        <f t="shared" si="1"/>
        <v>0</v>
      </c>
    </row>
    <row r="68" spans="1:55" s="36" customFormat="1" ht="13" x14ac:dyDescent="0.3">
      <c r="A68" s="384" t="s">
        <v>30</v>
      </c>
      <c r="B68" s="385"/>
      <c r="C68" s="386"/>
      <c r="D68" s="384"/>
      <c r="E68" s="385"/>
      <c r="F68" s="407">
        <f>F32+F35+F38+F44+F50+F58+F62+F67</f>
        <v>0</v>
      </c>
      <c r="G68" s="384"/>
      <c r="H68" s="385"/>
      <c r="I68" s="407">
        <f>I32+I35+I38+I44+I50+I58+I62+I67</f>
        <v>0</v>
      </c>
      <c r="J68" s="384"/>
      <c r="K68" s="385"/>
      <c r="L68" s="407">
        <f>L32+L35+L38+L44+L50+L58+L62+L67</f>
        <v>0</v>
      </c>
      <c r="M68" s="384"/>
      <c r="N68" s="385"/>
      <c r="O68" s="407">
        <f>O32+O35+O38+O44+O50+O58+O62+O67</f>
        <v>0</v>
      </c>
      <c r="P68" s="384"/>
      <c r="Q68" s="385"/>
      <c r="R68" s="407">
        <f>R32+R35+R38+R44+R50+R58+R62+R67</f>
        <v>0</v>
      </c>
      <c r="S68" s="384"/>
      <c r="T68" s="385"/>
      <c r="U68" s="407">
        <f>U32+U35+U38+U44+U50+U58+U62+U67</f>
        <v>0</v>
      </c>
      <c r="V68" s="384"/>
      <c r="W68" s="385"/>
      <c r="X68" s="407">
        <f>X32+X35+X38+X44+X50+X58+X62+X67</f>
        <v>0</v>
      </c>
      <c r="Y68" s="384"/>
      <c r="Z68" s="385"/>
      <c r="AA68" s="407">
        <f>AA32+AA35+AA38+AA44+AA50+AA58+AA62+AA67</f>
        <v>0</v>
      </c>
      <c r="AB68" s="384"/>
      <c r="AC68" s="385"/>
      <c r="AD68" s="407">
        <f>AD32+AD35+AD38+AD44+AD50+AD58+AD62+AD67</f>
        <v>0</v>
      </c>
      <c r="AE68" s="411"/>
      <c r="AF68" s="390"/>
      <c r="AG68" s="407">
        <f t="shared" si="1"/>
        <v>0</v>
      </c>
    </row>
    <row r="69" spans="1:55" x14ac:dyDescent="0.25">
      <c r="A69" s="26" t="s">
        <v>86</v>
      </c>
      <c r="B69" s="2"/>
      <c r="C69" s="9"/>
      <c r="D69" s="423"/>
      <c r="E69" s="422" t="s">
        <v>38</v>
      </c>
      <c r="F69" s="359"/>
      <c r="G69" s="423"/>
      <c r="H69" s="422" t="s">
        <v>38</v>
      </c>
      <c r="I69" s="359"/>
      <c r="J69" s="423"/>
      <c r="K69" s="422" t="s">
        <v>38</v>
      </c>
      <c r="L69" s="359"/>
      <c r="M69" s="11"/>
      <c r="N69" s="2"/>
      <c r="O69" s="12"/>
      <c r="P69" s="11"/>
      <c r="Q69" s="2"/>
      <c r="R69" s="12"/>
      <c r="S69" s="11"/>
      <c r="T69" s="2"/>
      <c r="U69" s="12"/>
      <c r="V69" s="11"/>
      <c r="W69" s="2"/>
      <c r="X69" s="423"/>
      <c r="Y69" s="11"/>
      <c r="Z69" s="2"/>
      <c r="AA69" s="423"/>
      <c r="AB69" s="11"/>
      <c r="AC69" s="2"/>
      <c r="AD69" s="423"/>
      <c r="AE69" s="40"/>
      <c r="AF69" s="363"/>
      <c r="AG69" s="359">
        <f t="shared" si="1"/>
        <v>0</v>
      </c>
      <c r="AL69" s="427"/>
      <c r="AM69" s="427"/>
      <c r="AT69" s="427"/>
      <c r="AU69" s="427"/>
      <c r="BB69" s="427"/>
      <c r="BC69" s="427"/>
    </row>
    <row r="70" spans="1:55" x14ac:dyDescent="0.25">
      <c r="A70" s="11"/>
      <c r="B70" s="478" t="str">
        <f>'Base (Phase 1)'!B70</f>
        <v>Insert COM rate title</v>
      </c>
      <c r="C70" s="9"/>
      <c r="D70" s="15"/>
      <c r="E70" s="8"/>
      <c r="F70" s="359">
        <f>'Phase 1 TA 1'!$BA70</f>
        <v>0</v>
      </c>
      <c r="G70" s="15"/>
      <c r="H70" s="8"/>
      <c r="I70" s="359">
        <f>'Phase 1 TA 2'!$BA70</f>
        <v>0</v>
      </c>
      <c r="J70" s="15"/>
      <c r="K70" s="8"/>
      <c r="L70" s="359">
        <f>'Phase 1 TA 3'!$BA70</f>
        <v>0</v>
      </c>
      <c r="M70" s="15"/>
      <c r="N70" s="8"/>
      <c r="O70" s="359">
        <f>'Phase 2 TA 1'!$BA70</f>
        <v>0</v>
      </c>
      <c r="P70" s="15"/>
      <c r="Q70" s="8"/>
      <c r="R70" s="359">
        <f>'Phase 2 TA 2'!$BA70</f>
        <v>0</v>
      </c>
      <c r="S70" s="15"/>
      <c r="T70" s="8"/>
      <c r="U70" s="359">
        <f>'Phase 2 TA 3'!$BA70</f>
        <v>0</v>
      </c>
      <c r="V70" s="15"/>
      <c r="W70" s="8"/>
      <c r="X70" s="359">
        <f>'Phase 3 TA 1'!$BA70</f>
        <v>0</v>
      </c>
      <c r="Y70" s="15"/>
      <c r="Z70" s="8"/>
      <c r="AA70" s="359">
        <f>'Phase 3 TA 2'!$BA70</f>
        <v>0</v>
      </c>
      <c r="AB70" s="15"/>
      <c r="AC70" s="8"/>
      <c r="AD70" s="359">
        <f>'Phase 3 TA 3'!$BA70</f>
        <v>0</v>
      </c>
      <c r="AE70" s="41"/>
      <c r="AF70" s="364"/>
      <c r="AG70" s="359">
        <f t="shared" si="1"/>
        <v>0</v>
      </c>
    </row>
    <row r="71" spans="1:55" x14ac:dyDescent="0.25">
      <c r="A71" s="11"/>
      <c r="B71" s="478" t="str">
        <f>'Base (Phase 1)'!B71</f>
        <v>Insert line(s) &amp; title(s) for any other COM rates</v>
      </c>
      <c r="C71" s="9"/>
      <c r="D71" s="15"/>
      <c r="E71" s="8"/>
      <c r="F71" s="359">
        <f>'Phase 1 TA 1'!$BA71</f>
        <v>0</v>
      </c>
      <c r="G71" s="15"/>
      <c r="H71" s="8"/>
      <c r="I71" s="359">
        <f>'Phase 1 TA 2'!$BA71</f>
        <v>0</v>
      </c>
      <c r="J71" s="15"/>
      <c r="K71" s="8"/>
      <c r="L71" s="359">
        <f>'Phase 1 TA 3'!$BA71</f>
        <v>0</v>
      </c>
      <c r="M71" s="15"/>
      <c r="N71" s="8"/>
      <c r="O71" s="359">
        <f>'Phase 2 TA 1'!$BA71</f>
        <v>0</v>
      </c>
      <c r="P71" s="15"/>
      <c r="Q71" s="8"/>
      <c r="R71" s="359">
        <f>'Phase 2 TA 2'!$BA71</f>
        <v>0</v>
      </c>
      <c r="S71" s="15"/>
      <c r="T71" s="8"/>
      <c r="U71" s="359">
        <f>'Phase 2 TA 3'!$BA71</f>
        <v>0</v>
      </c>
      <c r="V71" s="15"/>
      <c r="W71" s="8"/>
      <c r="X71" s="359">
        <f>'Phase 3 TA 1'!$BA71</f>
        <v>0</v>
      </c>
      <c r="Y71" s="15"/>
      <c r="Z71" s="8"/>
      <c r="AA71" s="359">
        <f>'Phase 3 TA 2'!$BA71</f>
        <v>0</v>
      </c>
      <c r="AB71" s="15"/>
      <c r="AC71" s="8"/>
      <c r="AD71" s="359">
        <f>'Phase 3 TA 3'!$BA71</f>
        <v>0</v>
      </c>
      <c r="AE71" s="41"/>
      <c r="AF71" s="364"/>
      <c r="AG71" s="359">
        <f t="shared" si="1"/>
        <v>0</v>
      </c>
    </row>
    <row r="72" spans="1:55" x14ac:dyDescent="0.25">
      <c r="A72" s="11"/>
      <c r="B72" s="6" t="s">
        <v>32</v>
      </c>
      <c r="C72" s="10"/>
      <c r="D72" s="16"/>
      <c r="E72" s="6"/>
      <c r="F72" s="360">
        <f>SUM(F70:F71)</f>
        <v>0</v>
      </c>
      <c r="G72" s="16"/>
      <c r="H72" s="6"/>
      <c r="I72" s="360">
        <f>SUM(I70:I71)</f>
        <v>0</v>
      </c>
      <c r="J72" s="16"/>
      <c r="K72" s="6"/>
      <c r="L72" s="360">
        <f>SUM(L70:L71)</f>
        <v>0</v>
      </c>
      <c r="M72" s="16"/>
      <c r="N72" s="6"/>
      <c r="O72" s="360">
        <f>SUM(O70:O71)</f>
        <v>0</v>
      </c>
      <c r="P72" s="16"/>
      <c r="Q72" s="6"/>
      <c r="R72" s="360">
        <f>SUM(R70:R71)</f>
        <v>0</v>
      </c>
      <c r="S72" s="16"/>
      <c r="T72" s="6"/>
      <c r="U72" s="360">
        <f>SUM(U70:U71)</f>
        <v>0</v>
      </c>
      <c r="V72" s="16"/>
      <c r="W72" s="6"/>
      <c r="X72" s="360">
        <f>SUM(X70:X71)</f>
        <v>0</v>
      </c>
      <c r="Y72" s="16"/>
      <c r="Z72" s="6"/>
      <c r="AA72" s="360">
        <f>SUM(AA70:AA71)</f>
        <v>0</v>
      </c>
      <c r="AB72" s="16"/>
      <c r="AC72" s="6"/>
      <c r="AD72" s="360">
        <f>SUM(AD70:AD71)</f>
        <v>0</v>
      </c>
      <c r="AE72" s="42"/>
      <c r="AF72" s="365"/>
      <c r="AG72" s="360">
        <f t="shared" si="1"/>
        <v>0</v>
      </c>
    </row>
    <row r="73" spans="1:55" x14ac:dyDescent="0.25">
      <c r="A73" s="27" t="s">
        <v>31</v>
      </c>
      <c r="B73" s="21"/>
      <c r="C73" s="22"/>
      <c r="D73" s="23"/>
      <c r="E73" s="21"/>
      <c r="F73" s="362">
        <f>'Phase 1 TA 1'!$BA73</f>
        <v>0</v>
      </c>
      <c r="G73" s="23"/>
      <c r="H73" s="21"/>
      <c r="I73" s="362">
        <f>'Phase 1 TA 2'!$BA73</f>
        <v>0</v>
      </c>
      <c r="J73" s="23"/>
      <c r="K73" s="21"/>
      <c r="L73" s="362">
        <f>'Phase 1 TA 3'!$BA73</f>
        <v>0</v>
      </c>
      <c r="M73" s="23"/>
      <c r="N73" s="21"/>
      <c r="O73" s="362">
        <f>'Phase 2 TA 1'!$BA73</f>
        <v>0</v>
      </c>
      <c r="P73" s="23"/>
      <c r="Q73" s="21"/>
      <c r="R73" s="362">
        <f>'Phase 2 TA 2'!$BA73</f>
        <v>0</v>
      </c>
      <c r="S73" s="23"/>
      <c r="T73" s="21"/>
      <c r="U73" s="362">
        <f>'Phase 2 TA 3'!$BA73</f>
        <v>0</v>
      </c>
      <c r="V73" s="23"/>
      <c r="W73" s="21"/>
      <c r="X73" s="362">
        <f>'Phase 3 TA 1'!$BA73</f>
        <v>0</v>
      </c>
      <c r="Y73" s="23"/>
      <c r="Z73" s="21"/>
      <c r="AA73" s="362">
        <f>'Phase 3 TA 2'!$BA73</f>
        <v>0</v>
      </c>
      <c r="AB73" s="23"/>
      <c r="AC73" s="21"/>
      <c r="AD73" s="362">
        <f>'Phase 3 TA 3'!$BA73</f>
        <v>0</v>
      </c>
      <c r="AE73" s="43"/>
      <c r="AF73" s="367"/>
      <c r="AG73" s="419">
        <f t="shared" ref="AG73:AG75" si="3">SUM(F73,I73,L73,O73,R73,U73,X73,AA73,AD73)</f>
        <v>0</v>
      </c>
    </row>
    <row r="74" spans="1:55" ht="13" thickBot="1" x14ac:dyDescent="0.3">
      <c r="A74" s="45" t="s">
        <v>448</v>
      </c>
      <c r="B74" s="28"/>
      <c r="C74" s="176"/>
      <c r="D74" s="408"/>
      <c r="E74" s="48"/>
      <c r="F74" s="409">
        <f>'Phase 1 TA 1'!$BA74</f>
        <v>0</v>
      </c>
      <c r="G74" s="408"/>
      <c r="H74" s="48"/>
      <c r="I74" s="409">
        <f>'Phase 1 TA 2'!$BA74</f>
        <v>0</v>
      </c>
      <c r="J74" s="408"/>
      <c r="K74" s="48"/>
      <c r="L74" s="409">
        <f>'Phase 1 TA 3'!$BA74</f>
        <v>0</v>
      </c>
      <c r="M74" s="408"/>
      <c r="N74" s="48"/>
      <c r="O74" s="409">
        <f>'Phase 2 TA 1'!$BA74</f>
        <v>0</v>
      </c>
      <c r="P74" s="408"/>
      <c r="Q74" s="48"/>
      <c r="R74" s="409">
        <f>'Phase 2 TA 2'!$BA74</f>
        <v>0</v>
      </c>
      <c r="S74" s="408"/>
      <c r="T74" s="48"/>
      <c r="U74" s="409">
        <f>'Phase 2 TA 3'!$BA74</f>
        <v>0</v>
      </c>
      <c r="V74" s="408"/>
      <c r="W74" s="48"/>
      <c r="X74" s="409">
        <f>'Phase 3 TA 1'!$BA74</f>
        <v>0</v>
      </c>
      <c r="Y74" s="408"/>
      <c r="Z74" s="48"/>
      <c r="AA74" s="409">
        <f>'Phase 3 TA 2'!$BA74</f>
        <v>0</v>
      </c>
      <c r="AB74" s="408"/>
      <c r="AC74" s="48"/>
      <c r="AD74" s="409">
        <f>'Phase 3 TA 3'!$BA74</f>
        <v>0</v>
      </c>
      <c r="AE74" s="46"/>
      <c r="AF74" s="368"/>
      <c r="AG74" s="420">
        <f t="shared" si="3"/>
        <v>0</v>
      </c>
    </row>
    <row r="75" spans="1:55" ht="13" thickBot="1" x14ac:dyDescent="0.3">
      <c r="A75" s="47" t="s">
        <v>449</v>
      </c>
      <c r="B75" s="400"/>
      <c r="C75" s="401"/>
      <c r="D75" s="399"/>
      <c r="E75" s="401"/>
      <c r="F75" s="410">
        <f>SUM(F73:F74)</f>
        <v>0</v>
      </c>
      <c r="G75" s="399"/>
      <c r="H75" s="401"/>
      <c r="I75" s="410">
        <f>SUM(I73:I74)</f>
        <v>0</v>
      </c>
      <c r="J75" s="399"/>
      <c r="K75" s="401"/>
      <c r="L75" s="410">
        <f>SUM(L73:L74)</f>
        <v>0</v>
      </c>
      <c r="M75" s="404"/>
      <c r="N75" s="401"/>
      <c r="O75" s="410">
        <f>SUM(O73:O74)</f>
        <v>0</v>
      </c>
      <c r="P75" s="404"/>
      <c r="Q75" s="401"/>
      <c r="R75" s="410">
        <f>SUM(R73:R74)</f>
        <v>0</v>
      </c>
      <c r="S75" s="404"/>
      <c r="T75" s="401"/>
      <c r="U75" s="410">
        <f>SUM(U73:U74)</f>
        <v>0</v>
      </c>
      <c r="V75" s="399"/>
      <c r="W75" s="401"/>
      <c r="X75" s="410">
        <f>SUM(X73:X74)</f>
        <v>0</v>
      </c>
      <c r="Y75" s="399"/>
      <c r="Z75" s="401"/>
      <c r="AA75" s="410">
        <f>SUM(AA73:AA74)</f>
        <v>0</v>
      </c>
      <c r="AB75" s="399"/>
      <c r="AC75" s="401"/>
      <c r="AD75" s="410">
        <f>SUM(AD73:AD74)</f>
        <v>0</v>
      </c>
      <c r="AE75" s="405"/>
      <c r="AF75" s="493"/>
      <c r="AG75" s="410">
        <f t="shared" si="3"/>
        <v>0</v>
      </c>
    </row>
    <row r="76" spans="1:55" x14ac:dyDescent="0.25">
      <c r="F76" s="149"/>
      <c r="I76" s="149"/>
      <c r="L76" s="149"/>
    </row>
    <row r="77" spans="1:55" ht="13" x14ac:dyDescent="0.25">
      <c r="A77" s="167" t="s">
        <v>120</v>
      </c>
      <c r="B77" s="664" t="s">
        <v>375</v>
      </c>
      <c r="C77" s="704"/>
      <c r="D77" s="704"/>
      <c r="E77" s="704"/>
      <c r="F77" s="704"/>
      <c r="G77" s="704"/>
      <c r="H77" s="704"/>
      <c r="I77" s="704"/>
      <c r="J77" s="704"/>
      <c r="K77" s="704"/>
      <c r="L77" s="704"/>
      <c r="M77" s="704"/>
      <c r="N77" s="704"/>
      <c r="O77" s="704"/>
      <c r="P77" s="704"/>
      <c r="Q77" s="704"/>
      <c r="R77" s="704"/>
      <c r="S77" s="704"/>
      <c r="T77" s="704"/>
      <c r="U77" s="704"/>
      <c r="V77" s="704"/>
      <c r="W77" s="704"/>
      <c r="X77" s="704"/>
      <c r="Y77" s="704"/>
      <c r="Z77" s="704"/>
      <c r="AA77" s="704"/>
      <c r="AB77" s="704"/>
      <c r="AC77" s="704"/>
      <c r="AD77" s="704"/>
      <c r="AE77" s="704"/>
      <c r="AF77" s="704"/>
      <c r="AG77" s="704"/>
    </row>
    <row r="78" spans="1:55" ht="15" customHeight="1" x14ac:dyDescent="0.3">
      <c r="A78" s="36"/>
      <c r="B78" s="36"/>
    </row>
    <row r="79" spans="1:55" ht="16.5" customHeight="1" x14ac:dyDescent="0.3">
      <c r="A79" s="36"/>
      <c r="B79" s="36"/>
    </row>
    <row r="80" spans="1:55" ht="27.75" customHeight="1" x14ac:dyDescent="0.3">
      <c r="A80" s="36"/>
      <c r="B80" s="666"/>
      <c r="C80" s="670"/>
      <c r="D80" s="670"/>
      <c r="E80" s="670"/>
      <c r="F80" s="670"/>
      <c r="G80" s="670"/>
      <c r="H80" s="670"/>
      <c r="I80" s="670"/>
      <c r="J80" s="670"/>
      <c r="K80" s="670"/>
      <c r="L80" s="670"/>
      <c r="M80" s="670"/>
      <c r="N80" s="670"/>
      <c r="O80" s="670"/>
      <c r="P80" s="670"/>
      <c r="Q80" s="670"/>
      <c r="R80" s="670"/>
      <c r="S80" s="670"/>
      <c r="T80" s="670"/>
      <c r="U80" s="670"/>
      <c r="V80" s="670"/>
      <c r="W80" s="670"/>
      <c r="X80" s="670"/>
      <c r="Y80" s="670"/>
      <c r="Z80" s="670"/>
      <c r="AA80" s="670"/>
      <c r="AB80" s="670"/>
      <c r="AC80" s="670"/>
      <c r="AD80" s="670"/>
    </row>
    <row r="81" spans="1:5" ht="17.25" customHeight="1" x14ac:dyDescent="0.3">
      <c r="A81" s="36"/>
      <c r="B81" s="36"/>
    </row>
    <row r="84" spans="1:5" ht="15.5" x14ac:dyDescent="0.25">
      <c r="B84" s="701"/>
      <c r="C84" s="701"/>
      <c r="D84" s="701"/>
      <c r="E84" s="701"/>
    </row>
    <row r="85" spans="1:5" ht="15.5" x14ac:dyDescent="0.25">
      <c r="B85" s="701"/>
      <c r="C85" s="701"/>
      <c r="D85" s="701"/>
      <c r="E85" s="701"/>
    </row>
    <row r="86" spans="1:5" ht="15.5" x14ac:dyDescent="0.25">
      <c r="B86" s="169"/>
    </row>
    <row r="87" spans="1:5" ht="15.5" x14ac:dyDescent="0.25">
      <c r="B87" s="169"/>
    </row>
    <row r="88" spans="1:5" ht="13" x14ac:dyDescent="0.25">
      <c r="B88" s="171"/>
    </row>
    <row r="89" spans="1:5" ht="15.5" x14ac:dyDescent="0.25">
      <c r="B89" s="169"/>
      <c r="C89" s="169"/>
    </row>
  </sheetData>
  <mergeCells count="5">
    <mergeCell ref="AE5:AG5"/>
    <mergeCell ref="B77:AG77"/>
    <mergeCell ref="B80:AD80"/>
    <mergeCell ref="B84:E84"/>
    <mergeCell ref="B85:E85"/>
  </mergeCells>
  <pageMargins left="0.25" right="0.25" top="0.75" bottom="0.75" header="0.3" footer="0.3"/>
  <pageSetup scale="39" fitToHeight="3"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rgb="FFFFE9A3"/>
    <pageSetUpPr fitToPage="1"/>
  </sheetPr>
  <dimension ref="A1:BB86"/>
  <sheetViews>
    <sheetView topLeftCell="A77" zoomScaleNormal="100" zoomScalePageLayoutView="65" workbookViewId="0">
      <selection activeCell="B80" sqref="B80:M80"/>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266</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497" t="s">
        <v>341</v>
      </c>
      <c r="E7" s="262" t="s">
        <v>157</v>
      </c>
      <c r="F7" s="261" t="s">
        <v>334</v>
      </c>
      <c r="G7" s="261" t="s">
        <v>333</v>
      </c>
      <c r="H7" s="261" t="s">
        <v>335</v>
      </c>
      <c r="I7" s="261" t="s">
        <v>156</v>
      </c>
      <c r="J7" s="261" t="s">
        <v>337</v>
      </c>
      <c r="K7" s="318" t="s">
        <v>356</v>
      </c>
      <c r="L7" s="496" t="s">
        <v>341</v>
      </c>
      <c r="M7" s="262" t="s">
        <v>157</v>
      </c>
      <c r="N7" s="261" t="s">
        <v>334</v>
      </c>
      <c r="O7" s="261" t="s">
        <v>333</v>
      </c>
      <c r="P7" s="261" t="s">
        <v>335</v>
      </c>
      <c r="Q7" s="261" t="s">
        <v>156</v>
      </c>
      <c r="R7" s="261" t="s">
        <v>337</v>
      </c>
      <c r="S7" s="318" t="s">
        <v>356</v>
      </c>
      <c r="T7" s="496" t="s">
        <v>341</v>
      </c>
      <c r="U7" s="262" t="s">
        <v>157</v>
      </c>
      <c r="V7" s="261" t="s">
        <v>334</v>
      </c>
      <c r="W7" s="261" t="s">
        <v>333</v>
      </c>
      <c r="X7" s="261" t="s">
        <v>335</v>
      </c>
      <c r="Y7" s="261" t="s">
        <v>156</v>
      </c>
      <c r="Z7" s="261" t="s">
        <v>337</v>
      </c>
      <c r="AA7" s="318" t="s">
        <v>356</v>
      </c>
      <c r="AB7" s="496" t="s">
        <v>341</v>
      </c>
      <c r="AC7" s="262" t="s">
        <v>157</v>
      </c>
      <c r="AD7" s="261" t="s">
        <v>334</v>
      </c>
      <c r="AE7" s="261" t="s">
        <v>333</v>
      </c>
      <c r="AF7" s="261" t="s">
        <v>335</v>
      </c>
      <c r="AG7" s="261" t="s">
        <v>156</v>
      </c>
      <c r="AH7" s="261" t="s">
        <v>337</v>
      </c>
      <c r="AI7" s="318" t="s">
        <v>356</v>
      </c>
      <c r="AJ7" s="496" t="s">
        <v>341</v>
      </c>
      <c r="AK7" s="262" t="s">
        <v>157</v>
      </c>
      <c r="AL7" s="261" t="s">
        <v>334</v>
      </c>
      <c r="AM7" s="261" t="s">
        <v>333</v>
      </c>
      <c r="AN7" s="261" t="s">
        <v>335</v>
      </c>
      <c r="AO7" s="261" t="s">
        <v>156</v>
      </c>
      <c r="AP7" s="261" t="s">
        <v>337</v>
      </c>
      <c r="AQ7" s="318" t="s">
        <v>356</v>
      </c>
      <c r="AR7" s="495" t="s">
        <v>341</v>
      </c>
      <c r="AS7" s="262" t="s">
        <v>157</v>
      </c>
      <c r="AT7" s="261" t="s">
        <v>334</v>
      </c>
      <c r="AU7" s="261" t="s">
        <v>333</v>
      </c>
      <c r="AV7" s="261" t="s">
        <v>335</v>
      </c>
      <c r="AW7" s="261" t="s">
        <v>156</v>
      </c>
      <c r="AX7" s="261" t="s">
        <v>337</v>
      </c>
      <c r="AY7" s="318" t="s">
        <v>356</v>
      </c>
      <c r="AZ7" s="354" t="s">
        <v>341</v>
      </c>
      <c r="BA7" s="355" t="s">
        <v>356</v>
      </c>
      <c r="BB7" s="356" t="s">
        <v>343</v>
      </c>
    </row>
    <row r="8" spans="1:54" x14ac:dyDescent="0.25">
      <c r="A8" s="11"/>
      <c r="B8" s="476" t="str">
        <f>IF(ISBLANK('Labor Rates'!C8),"",'Labor Rates'!C8)</f>
        <v/>
      </c>
      <c r="C8" s="477" t="str">
        <f>IF(ISBLANK('Labor Rates'!D8),"",'Labor Rates'!D8)</f>
        <v/>
      </c>
      <c r="D8" s="494">
        <f>'Phase 1 TA 1'!D8+'Phase 1 TA 2'!D8+'Phase 1 TA 3'!D8</f>
        <v>0</v>
      </c>
      <c r="E8" s="266">
        <f>'Labor Rates'!E8</f>
        <v>0</v>
      </c>
      <c r="F8" s="266">
        <f>D8*E8</f>
        <v>0</v>
      </c>
      <c r="G8" s="264">
        <f>'Labor Rates'!G8</f>
        <v>0</v>
      </c>
      <c r="H8" s="266">
        <f>F8*G8</f>
        <v>0</v>
      </c>
      <c r="I8" s="264">
        <f>'Labor Rates'!H8</f>
        <v>0</v>
      </c>
      <c r="J8" s="269">
        <f>(F8+H8)*I8</f>
        <v>0</v>
      </c>
      <c r="K8" s="342">
        <f>F8+H8+J8</f>
        <v>0</v>
      </c>
      <c r="L8" s="494">
        <f>'Phase 1 TA 1'!L8+'Phase 1 TA 2'!L8+'Phase 1 TA 3'!L8</f>
        <v>0</v>
      </c>
      <c r="M8" s="251">
        <f>'Labor Rates'!K8</f>
        <v>0</v>
      </c>
      <c r="N8" s="266">
        <f>L8*M8</f>
        <v>0</v>
      </c>
      <c r="O8" s="264">
        <f>'Labor Rates'!M8</f>
        <v>0</v>
      </c>
      <c r="P8" s="266">
        <f>N8*O8</f>
        <v>0</v>
      </c>
      <c r="Q8" s="264">
        <f>'Labor Rates'!N8</f>
        <v>0</v>
      </c>
      <c r="R8" s="269">
        <f>(N8+P8)*Q8</f>
        <v>0</v>
      </c>
      <c r="S8" s="342">
        <f t="shared" ref="S8" si="0">ROUND(L8*M8*(1+O8)*(1+Q8),0)</f>
        <v>0</v>
      </c>
      <c r="T8" s="494">
        <f>'Phase 1 TA 1'!T8+'Phase 1 TA 2'!T8+'Phase 1 TA 3'!T8</f>
        <v>0</v>
      </c>
      <c r="U8" s="251">
        <f>'Labor Rates'!Q8</f>
        <v>0</v>
      </c>
      <c r="V8" s="266">
        <f>T8*U8</f>
        <v>0</v>
      </c>
      <c r="W8" s="264">
        <f>'Labor Rates'!S8</f>
        <v>0</v>
      </c>
      <c r="X8" s="266">
        <f>V8*W8</f>
        <v>0</v>
      </c>
      <c r="Y8" s="264">
        <f>'Labor Rates'!T8</f>
        <v>0</v>
      </c>
      <c r="Z8" s="269">
        <f>(V8+X8)*Y8</f>
        <v>0</v>
      </c>
      <c r="AA8" s="342">
        <f t="shared" ref="AA8:AA31" si="1">ROUND(T8*U8*(1+W8)*(1+Y8),0)</f>
        <v>0</v>
      </c>
      <c r="AB8" s="494">
        <f>'Phase 1 TA 1'!AB8+'Phase 1 TA 2'!AB8+'Phase 1 TA 3'!AB8</f>
        <v>0</v>
      </c>
      <c r="AC8" s="251">
        <f>'Labor Rates'!W8</f>
        <v>0</v>
      </c>
      <c r="AD8" s="266">
        <f>AB8*AC8</f>
        <v>0</v>
      </c>
      <c r="AE8" s="264">
        <f>'Labor Rates'!Y8</f>
        <v>0</v>
      </c>
      <c r="AF8" s="266">
        <f>AD8*AE8</f>
        <v>0</v>
      </c>
      <c r="AG8" s="264">
        <f>'Labor Rates'!Z8</f>
        <v>0</v>
      </c>
      <c r="AH8" s="269">
        <f>(AD8+AF8)*AG8</f>
        <v>0</v>
      </c>
      <c r="AI8" s="342">
        <f t="shared" ref="AI8:AI31" si="2">ROUND(AB8*AC8*(1+AE8)*(1+AG8),0)</f>
        <v>0</v>
      </c>
      <c r="AJ8" s="494">
        <f>'Phase 1 TA 1'!AJ8+'Phase 1 TA 2'!AJ8+'Phase 1 TA 3'!AJ8</f>
        <v>0</v>
      </c>
      <c r="AK8" s="251">
        <f>'Labor Rates'!AC8</f>
        <v>0</v>
      </c>
      <c r="AL8" s="266">
        <f>AJ8*AK8</f>
        <v>0</v>
      </c>
      <c r="AM8" s="264">
        <f>'Labor Rates'!AE8</f>
        <v>0</v>
      </c>
      <c r="AN8" s="266">
        <f>AL8*AM8</f>
        <v>0</v>
      </c>
      <c r="AO8" s="264">
        <f>'Labor Rates'!AF8</f>
        <v>0</v>
      </c>
      <c r="AP8" s="269">
        <f>(AL8+AN8)*AO8</f>
        <v>0</v>
      </c>
      <c r="AQ8" s="342">
        <f t="shared" ref="AQ8:AQ31" si="3">ROUND(AJ8*AK8*(1+AM8)*(1+AO8),0)</f>
        <v>0</v>
      </c>
      <c r="AR8" s="494">
        <f>'Phase 1 TA 1'!AR8+'Phase 1 TA 2'!AR8+'Phase 1 TA 3'!AR8</f>
        <v>0</v>
      </c>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494">
        <f>'Phase 1 TA 1'!D9+'Phase 1 TA 2'!D9+'Phase 1 TA 3'!D9</f>
        <v>0</v>
      </c>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494">
        <f>'Phase 1 TA 1'!L9+'Phase 1 TA 2'!L9+'Phase 1 TA 3'!L9</f>
        <v>0</v>
      </c>
      <c r="M9" s="251">
        <f>'Labor Rates'!K9</f>
        <v>0</v>
      </c>
      <c r="N9" s="266">
        <f t="shared" ref="N9:N31" si="12">L9*M9</f>
        <v>0</v>
      </c>
      <c r="O9" s="264">
        <f>'Labor Rates'!M9</f>
        <v>0</v>
      </c>
      <c r="P9" s="266">
        <f t="shared" ref="P9:P31" si="13">N9*O9</f>
        <v>0</v>
      </c>
      <c r="Q9" s="264">
        <f>'Labor Rates'!N9</f>
        <v>0</v>
      </c>
      <c r="R9" s="269">
        <f t="shared" ref="R9:R31" si="14">(N9+P9)*Q9</f>
        <v>0</v>
      </c>
      <c r="S9" s="342">
        <f t="shared" ref="S9:S31" si="15">ROUND(L9*M9*(1+O9)*(1+Q9),0)</f>
        <v>0</v>
      </c>
      <c r="T9" s="494">
        <f>'Phase 1 TA 1'!T9+'Phase 1 TA 2'!T9+'Phase 1 TA 3'!T9</f>
        <v>0</v>
      </c>
      <c r="U9" s="251">
        <f>'Labor Rates'!Q9</f>
        <v>0</v>
      </c>
      <c r="V9" s="266">
        <f t="shared" ref="V9:V31" si="16">T9*U9</f>
        <v>0</v>
      </c>
      <c r="W9" s="264">
        <f>'Labor Rates'!S9</f>
        <v>0</v>
      </c>
      <c r="X9" s="266">
        <f t="shared" ref="X9:X31" si="17">V9*W9</f>
        <v>0</v>
      </c>
      <c r="Y9" s="264">
        <f>'Labor Rates'!T9</f>
        <v>0</v>
      </c>
      <c r="Z9" s="269">
        <f t="shared" ref="Z9:Z31" si="18">(V9+X9)*Y9</f>
        <v>0</v>
      </c>
      <c r="AA9" s="342">
        <f t="shared" si="1"/>
        <v>0</v>
      </c>
      <c r="AB9" s="494">
        <f>'Phase 1 TA 1'!AB9+'Phase 1 TA 2'!AB9+'Phase 1 TA 3'!AB9</f>
        <v>0</v>
      </c>
      <c r="AC9" s="251">
        <f>'Labor Rates'!W9</f>
        <v>0</v>
      </c>
      <c r="AD9" s="266">
        <f t="shared" ref="AD9:AD31" si="19">AB9*AC9</f>
        <v>0</v>
      </c>
      <c r="AE9" s="264">
        <f>'Labor Rates'!Y9</f>
        <v>0</v>
      </c>
      <c r="AF9" s="266">
        <f t="shared" ref="AF9:AF31" si="20">AD9*AE9</f>
        <v>0</v>
      </c>
      <c r="AG9" s="264">
        <f>'Labor Rates'!Z9</f>
        <v>0</v>
      </c>
      <c r="AH9" s="269">
        <f t="shared" ref="AH9:AH31" si="21">(AD9+AF9)*AG9</f>
        <v>0</v>
      </c>
      <c r="AI9" s="342">
        <f t="shared" si="2"/>
        <v>0</v>
      </c>
      <c r="AJ9" s="494">
        <f>'Phase 1 TA 1'!AJ9+'Phase 1 TA 2'!AJ9+'Phase 1 TA 3'!AJ9</f>
        <v>0</v>
      </c>
      <c r="AK9" s="251">
        <f>'Labor Rates'!AC9</f>
        <v>0</v>
      </c>
      <c r="AL9" s="266">
        <f t="shared" ref="AL9:AL31" si="22">AJ9*AK9</f>
        <v>0</v>
      </c>
      <c r="AM9" s="264">
        <f>'Labor Rates'!AE9</f>
        <v>0</v>
      </c>
      <c r="AN9" s="266">
        <f t="shared" ref="AN9:AN31" si="23">AL9*AM9</f>
        <v>0</v>
      </c>
      <c r="AO9" s="264">
        <f>'Labor Rates'!AF9</f>
        <v>0</v>
      </c>
      <c r="AP9" s="269">
        <f t="shared" ref="AP9:AP31" si="24">(AL9+AN9)*AO9</f>
        <v>0</v>
      </c>
      <c r="AQ9" s="342">
        <f t="shared" si="3"/>
        <v>0</v>
      </c>
      <c r="AR9" s="494">
        <f>'Phase 1 TA 1'!AR9+'Phase 1 TA 2'!AR9+'Phase 1 TA 3'!AR9</f>
        <v>0</v>
      </c>
      <c r="AS9" s="251">
        <f>'Labor Rates'!AI9</f>
        <v>0</v>
      </c>
      <c r="AT9" s="266">
        <f t="shared" ref="AT9:AT31" si="25">AR9*AS9</f>
        <v>0</v>
      </c>
      <c r="AU9" s="264">
        <f>'Labor Rates'!AK9</f>
        <v>0</v>
      </c>
      <c r="AV9" s="266">
        <f t="shared" ref="AV9:AV31" si="26">AT9*AU9</f>
        <v>0</v>
      </c>
      <c r="AW9" s="264">
        <f>'Labor Rates'!AL9</f>
        <v>0</v>
      </c>
      <c r="AX9" s="269">
        <f t="shared" ref="AX9:AX31" si="27">(AT9+AV9)*AW9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494">
        <f>'Phase 1 TA 1'!D10+'Phase 1 TA 2'!D10+'Phase 1 TA 3'!D10</f>
        <v>0</v>
      </c>
      <c r="E10" s="266">
        <f>'Labor Rates'!E10</f>
        <v>0</v>
      </c>
      <c r="F10" s="266">
        <f t="shared" si="8"/>
        <v>0</v>
      </c>
      <c r="G10" s="264">
        <f>'Labor Rates'!G10</f>
        <v>0</v>
      </c>
      <c r="H10" s="266">
        <f t="shared" si="9"/>
        <v>0</v>
      </c>
      <c r="I10" s="264">
        <f>'Labor Rates'!H10</f>
        <v>0</v>
      </c>
      <c r="J10" s="269">
        <f t="shared" si="10"/>
        <v>0</v>
      </c>
      <c r="K10" s="342">
        <f t="shared" si="11"/>
        <v>0</v>
      </c>
      <c r="L10" s="494">
        <f>'Phase 1 TA 1'!L10+'Phase 1 TA 2'!L10+'Phase 1 TA 3'!L10</f>
        <v>0</v>
      </c>
      <c r="M10" s="251">
        <f>'Labor Rates'!K10</f>
        <v>0</v>
      </c>
      <c r="N10" s="266">
        <f t="shared" si="12"/>
        <v>0</v>
      </c>
      <c r="O10" s="264">
        <f>'Labor Rates'!M10</f>
        <v>0</v>
      </c>
      <c r="P10" s="266">
        <f t="shared" si="13"/>
        <v>0</v>
      </c>
      <c r="Q10" s="264">
        <f>'Labor Rates'!N10</f>
        <v>0</v>
      </c>
      <c r="R10" s="269">
        <f t="shared" si="14"/>
        <v>0</v>
      </c>
      <c r="S10" s="342">
        <f t="shared" si="15"/>
        <v>0</v>
      </c>
      <c r="T10" s="494">
        <f>'Phase 1 TA 1'!T10+'Phase 1 TA 2'!T10+'Phase 1 TA 3'!T10</f>
        <v>0</v>
      </c>
      <c r="U10" s="251">
        <f>'Labor Rates'!Q10</f>
        <v>0</v>
      </c>
      <c r="V10" s="266">
        <f t="shared" si="16"/>
        <v>0</v>
      </c>
      <c r="W10" s="264">
        <f>'Labor Rates'!S10</f>
        <v>0</v>
      </c>
      <c r="X10" s="266">
        <f t="shared" si="17"/>
        <v>0</v>
      </c>
      <c r="Y10" s="264">
        <f>'Labor Rates'!T10</f>
        <v>0</v>
      </c>
      <c r="Z10" s="269">
        <f t="shared" si="18"/>
        <v>0</v>
      </c>
      <c r="AA10" s="342">
        <f t="shared" si="1"/>
        <v>0</v>
      </c>
      <c r="AB10" s="494">
        <f>'Phase 1 TA 1'!AB10+'Phase 1 TA 2'!AB10+'Phase 1 TA 3'!AB10</f>
        <v>0</v>
      </c>
      <c r="AC10" s="251">
        <f>'Labor Rates'!W10</f>
        <v>0</v>
      </c>
      <c r="AD10" s="266">
        <f t="shared" si="19"/>
        <v>0</v>
      </c>
      <c r="AE10" s="264">
        <f>'Labor Rates'!Y10</f>
        <v>0</v>
      </c>
      <c r="AF10" s="266">
        <f t="shared" si="20"/>
        <v>0</v>
      </c>
      <c r="AG10" s="264">
        <f>'Labor Rates'!Z10</f>
        <v>0</v>
      </c>
      <c r="AH10" s="269">
        <f t="shared" si="21"/>
        <v>0</v>
      </c>
      <c r="AI10" s="342">
        <f t="shared" si="2"/>
        <v>0</v>
      </c>
      <c r="AJ10" s="494">
        <f>'Phase 1 TA 1'!AJ10+'Phase 1 TA 2'!AJ10+'Phase 1 TA 3'!AJ10</f>
        <v>0</v>
      </c>
      <c r="AK10" s="251">
        <f>'Labor Rates'!AC10</f>
        <v>0</v>
      </c>
      <c r="AL10" s="266">
        <f t="shared" si="22"/>
        <v>0</v>
      </c>
      <c r="AM10" s="264">
        <f>'Labor Rates'!AE10</f>
        <v>0</v>
      </c>
      <c r="AN10" s="266">
        <f t="shared" si="23"/>
        <v>0</v>
      </c>
      <c r="AO10" s="264">
        <f>'Labor Rates'!AF10</f>
        <v>0</v>
      </c>
      <c r="AP10" s="269">
        <f t="shared" si="24"/>
        <v>0</v>
      </c>
      <c r="AQ10" s="342">
        <f t="shared" si="3"/>
        <v>0</v>
      </c>
      <c r="AR10" s="494">
        <f>'Phase 1 TA 1'!AR10+'Phase 1 TA 2'!AR10+'Phase 1 TA 3'!AR10</f>
        <v>0</v>
      </c>
      <c r="AS10" s="251">
        <f>'Labor Rates'!AI10</f>
        <v>0</v>
      </c>
      <c r="AT10" s="266">
        <f t="shared" si="25"/>
        <v>0</v>
      </c>
      <c r="AU10" s="264">
        <f>'Labor Rates'!AK10</f>
        <v>0</v>
      </c>
      <c r="AV10" s="266">
        <f t="shared" si="26"/>
        <v>0</v>
      </c>
      <c r="AW10" s="264">
        <f>'Labor Rates'!AL10</f>
        <v>0</v>
      </c>
      <c r="AX10" s="269">
        <f t="shared" si="27"/>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494">
        <f>'Phase 1 TA 1'!D11+'Phase 1 TA 2'!D11+'Phase 1 TA 3'!D11</f>
        <v>0</v>
      </c>
      <c r="E11" s="266">
        <f>'Labor Rates'!E11</f>
        <v>0</v>
      </c>
      <c r="F11" s="266">
        <f t="shared" si="8"/>
        <v>0</v>
      </c>
      <c r="G11" s="264">
        <f>'Labor Rates'!G11</f>
        <v>0</v>
      </c>
      <c r="H11" s="266">
        <f t="shared" si="9"/>
        <v>0</v>
      </c>
      <c r="I11" s="264">
        <f>'Labor Rates'!H11</f>
        <v>0</v>
      </c>
      <c r="J11" s="269">
        <f t="shared" si="10"/>
        <v>0</v>
      </c>
      <c r="K11" s="342">
        <f t="shared" si="11"/>
        <v>0</v>
      </c>
      <c r="L11" s="494">
        <f>'Phase 1 TA 1'!L11+'Phase 1 TA 2'!L11+'Phase 1 TA 3'!L11</f>
        <v>0</v>
      </c>
      <c r="M11" s="251">
        <f>'Labor Rates'!K11</f>
        <v>0</v>
      </c>
      <c r="N11" s="266">
        <f t="shared" si="12"/>
        <v>0</v>
      </c>
      <c r="O11" s="264">
        <f>'Labor Rates'!M11</f>
        <v>0</v>
      </c>
      <c r="P11" s="266">
        <f t="shared" si="13"/>
        <v>0</v>
      </c>
      <c r="Q11" s="264">
        <f>'Labor Rates'!N11</f>
        <v>0</v>
      </c>
      <c r="R11" s="269">
        <f t="shared" si="14"/>
        <v>0</v>
      </c>
      <c r="S11" s="342">
        <f t="shared" si="15"/>
        <v>0</v>
      </c>
      <c r="T11" s="494">
        <f>'Phase 1 TA 1'!T11+'Phase 1 TA 2'!T11+'Phase 1 TA 3'!T11</f>
        <v>0</v>
      </c>
      <c r="U11" s="251">
        <f>'Labor Rates'!Q11</f>
        <v>0</v>
      </c>
      <c r="V11" s="266">
        <f t="shared" si="16"/>
        <v>0</v>
      </c>
      <c r="W11" s="264">
        <f>'Labor Rates'!S11</f>
        <v>0</v>
      </c>
      <c r="X11" s="266">
        <f t="shared" si="17"/>
        <v>0</v>
      </c>
      <c r="Y11" s="264">
        <f>'Labor Rates'!T11</f>
        <v>0</v>
      </c>
      <c r="Z11" s="269">
        <f t="shared" si="18"/>
        <v>0</v>
      </c>
      <c r="AA11" s="342">
        <f t="shared" si="1"/>
        <v>0</v>
      </c>
      <c r="AB11" s="494">
        <f>'Phase 1 TA 1'!AB11+'Phase 1 TA 2'!AB11+'Phase 1 TA 3'!AB11</f>
        <v>0</v>
      </c>
      <c r="AC11" s="251">
        <f>'Labor Rates'!W11</f>
        <v>0</v>
      </c>
      <c r="AD11" s="266">
        <f t="shared" si="19"/>
        <v>0</v>
      </c>
      <c r="AE11" s="264">
        <f>'Labor Rates'!Y11</f>
        <v>0</v>
      </c>
      <c r="AF11" s="266">
        <f t="shared" si="20"/>
        <v>0</v>
      </c>
      <c r="AG11" s="264">
        <f>'Labor Rates'!Z11</f>
        <v>0</v>
      </c>
      <c r="AH11" s="269">
        <f t="shared" si="21"/>
        <v>0</v>
      </c>
      <c r="AI11" s="342">
        <f t="shared" si="2"/>
        <v>0</v>
      </c>
      <c r="AJ11" s="494">
        <f>'Phase 1 TA 1'!AJ11+'Phase 1 TA 2'!AJ11+'Phase 1 TA 3'!AJ11</f>
        <v>0</v>
      </c>
      <c r="AK11" s="251">
        <f>'Labor Rates'!AC11</f>
        <v>0</v>
      </c>
      <c r="AL11" s="266">
        <f t="shared" si="22"/>
        <v>0</v>
      </c>
      <c r="AM11" s="264">
        <f>'Labor Rates'!AE11</f>
        <v>0</v>
      </c>
      <c r="AN11" s="266">
        <f t="shared" si="23"/>
        <v>0</v>
      </c>
      <c r="AO11" s="264">
        <f>'Labor Rates'!AF11</f>
        <v>0</v>
      </c>
      <c r="AP11" s="269">
        <f t="shared" si="24"/>
        <v>0</v>
      </c>
      <c r="AQ11" s="342">
        <f t="shared" si="3"/>
        <v>0</v>
      </c>
      <c r="AR11" s="494">
        <f>'Phase 1 TA 1'!AR11+'Phase 1 TA 2'!AR11+'Phase 1 TA 3'!AR11</f>
        <v>0</v>
      </c>
      <c r="AS11" s="251">
        <f>'Labor Rates'!AI11</f>
        <v>0</v>
      </c>
      <c r="AT11" s="266">
        <f t="shared" si="25"/>
        <v>0</v>
      </c>
      <c r="AU11" s="264">
        <f>'Labor Rates'!AK11</f>
        <v>0</v>
      </c>
      <c r="AV11" s="266">
        <f t="shared" si="26"/>
        <v>0</v>
      </c>
      <c r="AW11" s="264">
        <f>'Labor Rates'!AL11</f>
        <v>0</v>
      </c>
      <c r="AX11" s="269">
        <f t="shared" si="27"/>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494">
        <f>'Phase 1 TA 1'!D12+'Phase 1 TA 2'!D12+'Phase 1 TA 3'!D12</f>
        <v>0</v>
      </c>
      <c r="E12" s="266">
        <f>'Labor Rates'!E12</f>
        <v>0</v>
      </c>
      <c r="F12" s="266">
        <f t="shared" si="8"/>
        <v>0</v>
      </c>
      <c r="G12" s="264">
        <f>'Labor Rates'!G12</f>
        <v>0</v>
      </c>
      <c r="H12" s="266">
        <f t="shared" si="9"/>
        <v>0</v>
      </c>
      <c r="I12" s="264">
        <f>'Labor Rates'!H12</f>
        <v>0</v>
      </c>
      <c r="J12" s="269">
        <f t="shared" si="10"/>
        <v>0</v>
      </c>
      <c r="K12" s="342">
        <f t="shared" si="11"/>
        <v>0</v>
      </c>
      <c r="L12" s="494">
        <f>'Phase 1 TA 1'!L12+'Phase 1 TA 2'!L12+'Phase 1 TA 3'!L12</f>
        <v>0</v>
      </c>
      <c r="M12" s="251">
        <f>'Labor Rates'!K12</f>
        <v>0</v>
      </c>
      <c r="N12" s="266">
        <f t="shared" si="12"/>
        <v>0</v>
      </c>
      <c r="O12" s="264">
        <f>'Labor Rates'!M12</f>
        <v>0</v>
      </c>
      <c r="P12" s="266">
        <f t="shared" si="13"/>
        <v>0</v>
      </c>
      <c r="Q12" s="264">
        <f>'Labor Rates'!N12</f>
        <v>0</v>
      </c>
      <c r="R12" s="269">
        <f t="shared" si="14"/>
        <v>0</v>
      </c>
      <c r="S12" s="342">
        <f t="shared" si="15"/>
        <v>0</v>
      </c>
      <c r="T12" s="494">
        <f>'Phase 1 TA 1'!T12+'Phase 1 TA 2'!T12+'Phase 1 TA 3'!T12</f>
        <v>0</v>
      </c>
      <c r="U12" s="251">
        <f>'Labor Rates'!Q12</f>
        <v>0</v>
      </c>
      <c r="V12" s="266">
        <f t="shared" si="16"/>
        <v>0</v>
      </c>
      <c r="W12" s="264">
        <f>'Labor Rates'!S12</f>
        <v>0</v>
      </c>
      <c r="X12" s="266">
        <f t="shared" si="17"/>
        <v>0</v>
      </c>
      <c r="Y12" s="264">
        <f>'Labor Rates'!T12</f>
        <v>0</v>
      </c>
      <c r="Z12" s="269">
        <f t="shared" si="18"/>
        <v>0</v>
      </c>
      <c r="AA12" s="342">
        <f t="shared" si="1"/>
        <v>0</v>
      </c>
      <c r="AB12" s="494">
        <f>'Phase 1 TA 1'!AB12+'Phase 1 TA 2'!AB12+'Phase 1 TA 3'!AB12</f>
        <v>0</v>
      </c>
      <c r="AC12" s="251">
        <f>'Labor Rates'!W12</f>
        <v>0</v>
      </c>
      <c r="AD12" s="266">
        <f t="shared" si="19"/>
        <v>0</v>
      </c>
      <c r="AE12" s="264">
        <f>'Labor Rates'!Y12</f>
        <v>0</v>
      </c>
      <c r="AF12" s="266">
        <f t="shared" si="20"/>
        <v>0</v>
      </c>
      <c r="AG12" s="264">
        <f>'Labor Rates'!Z12</f>
        <v>0</v>
      </c>
      <c r="AH12" s="269">
        <f t="shared" si="21"/>
        <v>0</v>
      </c>
      <c r="AI12" s="342">
        <f t="shared" si="2"/>
        <v>0</v>
      </c>
      <c r="AJ12" s="494">
        <f>'Phase 1 TA 1'!AJ12+'Phase 1 TA 2'!AJ12+'Phase 1 TA 3'!AJ12</f>
        <v>0</v>
      </c>
      <c r="AK12" s="251">
        <f>'Labor Rates'!AC12</f>
        <v>0</v>
      </c>
      <c r="AL12" s="266">
        <f t="shared" si="22"/>
        <v>0</v>
      </c>
      <c r="AM12" s="264">
        <f>'Labor Rates'!AE12</f>
        <v>0</v>
      </c>
      <c r="AN12" s="266">
        <f t="shared" si="23"/>
        <v>0</v>
      </c>
      <c r="AO12" s="264">
        <f>'Labor Rates'!AF12</f>
        <v>0</v>
      </c>
      <c r="AP12" s="269">
        <f t="shared" si="24"/>
        <v>0</v>
      </c>
      <c r="AQ12" s="342">
        <f t="shared" si="3"/>
        <v>0</v>
      </c>
      <c r="AR12" s="494">
        <f>'Phase 1 TA 1'!AR12+'Phase 1 TA 2'!AR12+'Phase 1 TA 3'!AR12</f>
        <v>0</v>
      </c>
      <c r="AS12" s="251">
        <f>'Labor Rates'!AI12</f>
        <v>0</v>
      </c>
      <c r="AT12" s="266">
        <f t="shared" si="25"/>
        <v>0</v>
      </c>
      <c r="AU12" s="264">
        <f>'Labor Rates'!AK12</f>
        <v>0</v>
      </c>
      <c r="AV12" s="266">
        <f t="shared" si="26"/>
        <v>0</v>
      </c>
      <c r="AW12" s="264">
        <f>'Labor Rates'!AL12</f>
        <v>0</v>
      </c>
      <c r="AX12" s="269">
        <f t="shared" si="27"/>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494">
        <f>'Phase 1 TA 1'!D13+'Phase 1 TA 2'!D13+'Phase 1 TA 3'!D13</f>
        <v>0</v>
      </c>
      <c r="E13" s="266">
        <f>'Labor Rates'!E13</f>
        <v>0</v>
      </c>
      <c r="F13" s="266">
        <f t="shared" si="8"/>
        <v>0</v>
      </c>
      <c r="G13" s="264">
        <f>'Labor Rates'!G13</f>
        <v>0</v>
      </c>
      <c r="H13" s="266">
        <f t="shared" si="9"/>
        <v>0</v>
      </c>
      <c r="I13" s="264">
        <f>'Labor Rates'!H13</f>
        <v>0</v>
      </c>
      <c r="J13" s="269">
        <f t="shared" si="10"/>
        <v>0</v>
      </c>
      <c r="K13" s="342">
        <f t="shared" si="11"/>
        <v>0</v>
      </c>
      <c r="L13" s="494">
        <f>'Phase 1 TA 1'!L13+'Phase 1 TA 2'!L13+'Phase 1 TA 3'!L13</f>
        <v>0</v>
      </c>
      <c r="M13" s="251">
        <f>'Labor Rates'!K13</f>
        <v>0</v>
      </c>
      <c r="N13" s="266">
        <f t="shared" si="12"/>
        <v>0</v>
      </c>
      <c r="O13" s="264">
        <f>'Labor Rates'!M13</f>
        <v>0</v>
      </c>
      <c r="P13" s="266">
        <f t="shared" si="13"/>
        <v>0</v>
      </c>
      <c r="Q13" s="264">
        <f>'Labor Rates'!N13</f>
        <v>0</v>
      </c>
      <c r="R13" s="269">
        <f t="shared" si="14"/>
        <v>0</v>
      </c>
      <c r="S13" s="342">
        <f t="shared" si="15"/>
        <v>0</v>
      </c>
      <c r="T13" s="494">
        <f>'Phase 1 TA 1'!T13+'Phase 1 TA 2'!T13+'Phase 1 TA 3'!T13</f>
        <v>0</v>
      </c>
      <c r="U13" s="251">
        <f>'Labor Rates'!Q13</f>
        <v>0</v>
      </c>
      <c r="V13" s="266">
        <f t="shared" si="16"/>
        <v>0</v>
      </c>
      <c r="W13" s="264">
        <f>'Labor Rates'!S13</f>
        <v>0</v>
      </c>
      <c r="X13" s="266">
        <f t="shared" si="17"/>
        <v>0</v>
      </c>
      <c r="Y13" s="264">
        <f>'Labor Rates'!T13</f>
        <v>0</v>
      </c>
      <c r="Z13" s="269">
        <f t="shared" si="18"/>
        <v>0</v>
      </c>
      <c r="AA13" s="342">
        <f t="shared" si="1"/>
        <v>0</v>
      </c>
      <c r="AB13" s="494">
        <f>'Phase 1 TA 1'!AB13+'Phase 1 TA 2'!AB13+'Phase 1 TA 3'!AB13</f>
        <v>0</v>
      </c>
      <c r="AC13" s="251">
        <f>'Labor Rates'!W13</f>
        <v>0</v>
      </c>
      <c r="AD13" s="266">
        <f t="shared" si="19"/>
        <v>0</v>
      </c>
      <c r="AE13" s="264">
        <f>'Labor Rates'!Y13</f>
        <v>0</v>
      </c>
      <c r="AF13" s="266">
        <f t="shared" si="20"/>
        <v>0</v>
      </c>
      <c r="AG13" s="264">
        <f>'Labor Rates'!Z13</f>
        <v>0</v>
      </c>
      <c r="AH13" s="269">
        <f t="shared" si="21"/>
        <v>0</v>
      </c>
      <c r="AI13" s="342">
        <f t="shared" si="2"/>
        <v>0</v>
      </c>
      <c r="AJ13" s="494">
        <f>'Phase 1 TA 1'!AJ13+'Phase 1 TA 2'!AJ13+'Phase 1 TA 3'!AJ13</f>
        <v>0</v>
      </c>
      <c r="AK13" s="251">
        <f>'Labor Rates'!AC13</f>
        <v>0</v>
      </c>
      <c r="AL13" s="266">
        <f t="shared" si="22"/>
        <v>0</v>
      </c>
      <c r="AM13" s="264">
        <f>'Labor Rates'!AE13</f>
        <v>0</v>
      </c>
      <c r="AN13" s="266">
        <f t="shared" si="23"/>
        <v>0</v>
      </c>
      <c r="AO13" s="264">
        <f>'Labor Rates'!AF13</f>
        <v>0</v>
      </c>
      <c r="AP13" s="269">
        <f t="shared" si="24"/>
        <v>0</v>
      </c>
      <c r="AQ13" s="342">
        <f t="shared" si="3"/>
        <v>0</v>
      </c>
      <c r="AR13" s="494">
        <f>'Phase 1 TA 1'!AR13+'Phase 1 TA 2'!AR13+'Phase 1 TA 3'!AR13</f>
        <v>0</v>
      </c>
      <c r="AS13" s="251">
        <f>'Labor Rates'!AI13</f>
        <v>0</v>
      </c>
      <c r="AT13" s="266">
        <f t="shared" si="25"/>
        <v>0</v>
      </c>
      <c r="AU13" s="264">
        <f>'Labor Rates'!AK13</f>
        <v>0</v>
      </c>
      <c r="AV13" s="266">
        <f t="shared" si="26"/>
        <v>0</v>
      </c>
      <c r="AW13" s="264">
        <f>'Labor Rates'!AL13</f>
        <v>0</v>
      </c>
      <c r="AX13" s="269">
        <f t="shared" si="27"/>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494">
        <f>'Phase 1 TA 1'!D14+'Phase 1 TA 2'!D14+'Phase 1 TA 3'!D14</f>
        <v>0</v>
      </c>
      <c r="E14" s="266">
        <f>'Labor Rates'!E14</f>
        <v>0</v>
      </c>
      <c r="F14" s="266">
        <f t="shared" si="8"/>
        <v>0</v>
      </c>
      <c r="G14" s="264">
        <f>'Labor Rates'!G14</f>
        <v>0</v>
      </c>
      <c r="H14" s="266">
        <f t="shared" si="9"/>
        <v>0</v>
      </c>
      <c r="I14" s="264">
        <f>'Labor Rates'!H14</f>
        <v>0</v>
      </c>
      <c r="J14" s="269">
        <f t="shared" si="10"/>
        <v>0</v>
      </c>
      <c r="K14" s="342">
        <f t="shared" si="11"/>
        <v>0</v>
      </c>
      <c r="L14" s="494">
        <f>'Phase 1 TA 1'!L14+'Phase 1 TA 2'!L14+'Phase 1 TA 3'!L14</f>
        <v>0</v>
      </c>
      <c r="M14" s="251">
        <f>'Labor Rates'!K14</f>
        <v>0</v>
      </c>
      <c r="N14" s="266">
        <f t="shared" si="12"/>
        <v>0</v>
      </c>
      <c r="O14" s="264">
        <f>'Labor Rates'!M14</f>
        <v>0</v>
      </c>
      <c r="P14" s="266">
        <f t="shared" si="13"/>
        <v>0</v>
      </c>
      <c r="Q14" s="264">
        <f>'Labor Rates'!N14</f>
        <v>0</v>
      </c>
      <c r="R14" s="269">
        <f t="shared" si="14"/>
        <v>0</v>
      </c>
      <c r="S14" s="342">
        <f t="shared" si="15"/>
        <v>0</v>
      </c>
      <c r="T14" s="494">
        <f>'Phase 1 TA 1'!T14+'Phase 1 TA 2'!T14+'Phase 1 TA 3'!T14</f>
        <v>0</v>
      </c>
      <c r="U14" s="251">
        <f>'Labor Rates'!Q14</f>
        <v>0</v>
      </c>
      <c r="V14" s="266">
        <f t="shared" si="16"/>
        <v>0</v>
      </c>
      <c r="W14" s="264">
        <f>'Labor Rates'!S14</f>
        <v>0</v>
      </c>
      <c r="X14" s="266">
        <f t="shared" si="17"/>
        <v>0</v>
      </c>
      <c r="Y14" s="264">
        <f>'Labor Rates'!T14</f>
        <v>0</v>
      </c>
      <c r="Z14" s="269">
        <f t="shared" si="18"/>
        <v>0</v>
      </c>
      <c r="AA14" s="342">
        <f t="shared" si="1"/>
        <v>0</v>
      </c>
      <c r="AB14" s="494">
        <f>'Phase 1 TA 1'!AB14+'Phase 1 TA 2'!AB14+'Phase 1 TA 3'!AB14</f>
        <v>0</v>
      </c>
      <c r="AC14" s="251">
        <f>'Labor Rates'!W14</f>
        <v>0</v>
      </c>
      <c r="AD14" s="266">
        <f t="shared" si="19"/>
        <v>0</v>
      </c>
      <c r="AE14" s="264">
        <f>'Labor Rates'!Y14</f>
        <v>0</v>
      </c>
      <c r="AF14" s="266">
        <f t="shared" si="20"/>
        <v>0</v>
      </c>
      <c r="AG14" s="264">
        <f>'Labor Rates'!Z14</f>
        <v>0</v>
      </c>
      <c r="AH14" s="269">
        <f t="shared" si="21"/>
        <v>0</v>
      </c>
      <c r="AI14" s="342">
        <f t="shared" si="2"/>
        <v>0</v>
      </c>
      <c r="AJ14" s="494">
        <f>'Phase 1 TA 1'!AJ14+'Phase 1 TA 2'!AJ14+'Phase 1 TA 3'!AJ14</f>
        <v>0</v>
      </c>
      <c r="AK14" s="251">
        <f>'Labor Rates'!AC14</f>
        <v>0</v>
      </c>
      <c r="AL14" s="266">
        <f t="shared" si="22"/>
        <v>0</v>
      </c>
      <c r="AM14" s="264">
        <f>'Labor Rates'!AE14</f>
        <v>0</v>
      </c>
      <c r="AN14" s="266">
        <f t="shared" si="23"/>
        <v>0</v>
      </c>
      <c r="AO14" s="264">
        <f>'Labor Rates'!AF14</f>
        <v>0</v>
      </c>
      <c r="AP14" s="269">
        <f t="shared" si="24"/>
        <v>0</v>
      </c>
      <c r="AQ14" s="342">
        <f t="shared" si="3"/>
        <v>0</v>
      </c>
      <c r="AR14" s="494">
        <f>'Phase 1 TA 1'!AR14+'Phase 1 TA 2'!AR14+'Phase 1 TA 3'!AR14</f>
        <v>0</v>
      </c>
      <c r="AS14" s="251">
        <f>'Labor Rates'!AI14</f>
        <v>0</v>
      </c>
      <c r="AT14" s="266">
        <f t="shared" si="25"/>
        <v>0</v>
      </c>
      <c r="AU14" s="264">
        <f>'Labor Rates'!AK14</f>
        <v>0</v>
      </c>
      <c r="AV14" s="266">
        <f t="shared" si="26"/>
        <v>0</v>
      </c>
      <c r="AW14" s="264">
        <f>'Labor Rates'!AL14</f>
        <v>0</v>
      </c>
      <c r="AX14" s="269">
        <f t="shared" si="27"/>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494">
        <f>'Phase 1 TA 1'!D15+'Phase 1 TA 2'!D15+'Phase 1 TA 3'!D15</f>
        <v>0</v>
      </c>
      <c r="E15" s="266">
        <f>'Labor Rates'!E15</f>
        <v>0</v>
      </c>
      <c r="F15" s="266">
        <f t="shared" si="8"/>
        <v>0</v>
      </c>
      <c r="G15" s="264">
        <f>'Labor Rates'!G15</f>
        <v>0</v>
      </c>
      <c r="H15" s="266">
        <f t="shared" si="9"/>
        <v>0</v>
      </c>
      <c r="I15" s="264">
        <f>'Labor Rates'!H15</f>
        <v>0</v>
      </c>
      <c r="J15" s="269">
        <f t="shared" si="10"/>
        <v>0</v>
      </c>
      <c r="K15" s="342">
        <f t="shared" si="11"/>
        <v>0</v>
      </c>
      <c r="L15" s="494">
        <f>'Phase 1 TA 1'!L15+'Phase 1 TA 2'!L15+'Phase 1 TA 3'!L15</f>
        <v>0</v>
      </c>
      <c r="M15" s="251">
        <f>'Labor Rates'!K15</f>
        <v>0</v>
      </c>
      <c r="N15" s="266">
        <f t="shared" si="12"/>
        <v>0</v>
      </c>
      <c r="O15" s="264">
        <f>'Labor Rates'!M15</f>
        <v>0</v>
      </c>
      <c r="P15" s="266">
        <f t="shared" si="13"/>
        <v>0</v>
      </c>
      <c r="Q15" s="264">
        <f>'Labor Rates'!N15</f>
        <v>0</v>
      </c>
      <c r="R15" s="269">
        <f t="shared" si="14"/>
        <v>0</v>
      </c>
      <c r="S15" s="342">
        <f t="shared" si="15"/>
        <v>0</v>
      </c>
      <c r="T15" s="494">
        <f>'Phase 1 TA 1'!T15+'Phase 1 TA 2'!T15+'Phase 1 TA 3'!T15</f>
        <v>0</v>
      </c>
      <c r="U15" s="251">
        <f>'Labor Rates'!Q15</f>
        <v>0</v>
      </c>
      <c r="V15" s="266">
        <f t="shared" si="16"/>
        <v>0</v>
      </c>
      <c r="W15" s="264">
        <f>'Labor Rates'!S15</f>
        <v>0</v>
      </c>
      <c r="X15" s="266">
        <f t="shared" si="17"/>
        <v>0</v>
      </c>
      <c r="Y15" s="264">
        <f>'Labor Rates'!T15</f>
        <v>0</v>
      </c>
      <c r="Z15" s="269">
        <f t="shared" si="18"/>
        <v>0</v>
      </c>
      <c r="AA15" s="342">
        <f t="shared" si="1"/>
        <v>0</v>
      </c>
      <c r="AB15" s="494">
        <f>'Phase 1 TA 1'!AB15+'Phase 1 TA 2'!AB15+'Phase 1 TA 3'!AB15</f>
        <v>0</v>
      </c>
      <c r="AC15" s="251">
        <f>'Labor Rates'!W15</f>
        <v>0</v>
      </c>
      <c r="AD15" s="266">
        <f t="shared" si="19"/>
        <v>0</v>
      </c>
      <c r="AE15" s="264">
        <f>'Labor Rates'!Y15</f>
        <v>0</v>
      </c>
      <c r="AF15" s="266">
        <f t="shared" si="20"/>
        <v>0</v>
      </c>
      <c r="AG15" s="264">
        <f>'Labor Rates'!Z15</f>
        <v>0</v>
      </c>
      <c r="AH15" s="269">
        <f t="shared" si="21"/>
        <v>0</v>
      </c>
      <c r="AI15" s="342">
        <f t="shared" si="2"/>
        <v>0</v>
      </c>
      <c r="AJ15" s="494">
        <f>'Phase 1 TA 1'!AJ15+'Phase 1 TA 2'!AJ15+'Phase 1 TA 3'!AJ15</f>
        <v>0</v>
      </c>
      <c r="AK15" s="251">
        <f>'Labor Rates'!AC15</f>
        <v>0</v>
      </c>
      <c r="AL15" s="266">
        <f t="shared" si="22"/>
        <v>0</v>
      </c>
      <c r="AM15" s="264">
        <f>'Labor Rates'!AE15</f>
        <v>0</v>
      </c>
      <c r="AN15" s="266">
        <f t="shared" si="23"/>
        <v>0</v>
      </c>
      <c r="AO15" s="264">
        <f>'Labor Rates'!AF15</f>
        <v>0</v>
      </c>
      <c r="AP15" s="269">
        <f t="shared" si="24"/>
        <v>0</v>
      </c>
      <c r="AQ15" s="342">
        <f t="shared" si="3"/>
        <v>0</v>
      </c>
      <c r="AR15" s="494">
        <f>'Phase 1 TA 1'!AR15+'Phase 1 TA 2'!AR15+'Phase 1 TA 3'!AR15</f>
        <v>0</v>
      </c>
      <c r="AS15" s="251">
        <f>'Labor Rates'!AI15</f>
        <v>0</v>
      </c>
      <c r="AT15" s="266">
        <f t="shared" si="25"/>
        <v>0</v>
      </c>
      <c r="AU15" s="264">
        <f>'Labor Rates'!AK15</f>
        <v>0</v>
      </c>
      <c r="AV15" s="266">
        <f t="shared" si="26"/>
        <v>0</v>
      </c>
      <c r="AW15" s="264">
        <f>'Labor Rates'!AL15</f>
        <v>0</v>
      </c>
      <c r="AX15" s="269">
        <f t="shared" si="27"/>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494">
        <f>'Phase 1 TA 1'!D16+'Phase 1 TA 2'!D16+'Phase 1 TA 3'!D16</f>
        <v>0</v>
      </c>
      <c r="E16" s="266">
        <f>'Labor Rates'!E16</f>
        <v>0</v>
      </c>
      <c r="F16" s="266">
        <f t="shared" si="8"/>
        <v>0</v>
      </c>
      <c r="G16" s="264">
        <f>'Labor Rates'!G16</f>
        <v>0</v>
      </c>
      <c r="H16" s="266">
        <f t="shared" si="9"/>
        <v>0</v>
      </c>
      <c r="I16" s="264">
        <f>'Labor Rates'!H16</f>
        <v>0</v>
      </c>
      <c r="J16" s="269">
        <f t="shared" si="10"/>
        <v>0</v>
      </c>
      <c r="K16" s="342">
        <f t="shared" si="11"/>
        <v>0</v>
      </c>
      <c r="L16" s="494">
        <f>'Phase 1 TA 1'!L16+'Phase 1 TA 2'!L16+'Phase 1 TA 3'!L16</f>
        <v>0</v>
      </c>
      <c r="M16" s="251">
        <f>'Labor Rates'!K16</f>
        <v>0</v>
      </c>
      <c r="N16" s="266">
        <f t="shared" si="12"/>
        <v>0</v>
      </c>
      <c r="O16" s="264">
        <f>'Labor Rates'!M16</f>
        <v>0</v>
      </c>
      <c r="P16" s="266">
        <f t="shared" si="13"/>
        <v>0</v>
      </c>
      <c r="Q16" s="264">
        <f>'Labor Rates'!N16</f>
        <v>0</v>
      </c>
      <c r="R16" s="269">
        <f t="shared" si="14"/>
        <v>0</v>
      </c>
      <c r="S16" s="342">
        <f t="shared" si="15"/>
        <v>0</v>
      </c>
      <c r="T16" s="494">
        <f>'Phase 1 TA 1'!T16+'Phase 1 TA 2'!T16+'Phase 1 TA 3'!T16</f>
        <v>0</v>
      </c>
      <c r="U16" s="251">
        <f>'Labor Rates'!Q16</f>
        <v>0</v>
      </c>
      <c r="V16" s="266">
        <f t="shared" si="16"/>
        <v>0</v>
      </c>
      <c r="W16" s="264">
        <f>'Labor Rates'!S16</f>
        <v>0</v>
      </c>
      <c r="X16" s="266">
        <f t="shared" si="17"/>
        <v>0</v>
      </c>
      <c r="Y16" s="264">
        <f>'Labor Rates'!T16</f>
        <v>0</v>
      </c>
      <c r="Z16" s="269">
        <f t="shared" si="18"/>
        <v>0</v>
      </c>
      <c r="AA16" s="342">
        <f t="shared" si="1"/>
        <v>0</v>
      </c>
      <c r="AB16" s="494">
        <f>'Phase 1 TA 1'!AB16+'Phase 1 TA 2'!AB16+'Phase 1 TA 3'!AB16</f>
        <v>0</v>
      </c>
      <c r="AC16" s="251">
        <f>'Labor Rates'!W16</f>
        <v>0</v>
      </c>
      <c r="AD16" s="266">
        <f t="shared" si="19"/>
        <v>0</v>
      </c>
      <c r="AE16" s="264">
        <f>'Labor Rates'!Y16</f>
        <v>0</v>
      </c>
      <c r="AF16" s="266">
        <f t="shared" si="20"/>
        <v>0</v>
      </c>
      <c r="AG16" s="264">
        <f>'Labor Rates'!Z16</f>
        <v>0</v>
      </c>
      <c r="AH16" s="269">
        <f t="shared" si="21"/>
        <v>0</v>
      </c>
      <c r="AI16" s="342">
        <f t="shared" si="2"/>
        <v>0</v>
      </c>
      <c r="AJ16" s="494">
        <f>'Phase 1 TA 1'!AJ16+'Phase 1 TA 2'!AJ16+'Phase 1 TA 3'!AJ16</f>
        <v>0</v>
      </c>
      <c r="AK16" s="251">
        <f>'Labor Rates'!AC16</f>
        <v>0</v>
      </c>
      <c r="AL16" s="266">
        <f t="shared" si="22"/>
        <v>0</v>
      </c>
      <c r="AM16" s="264">
        <f>'Labor Rates'!AE16</f>
        <v>0</v>
      </c>
      <c r="AN16" s="266">
        <f t="shared" si="23"/>
        <v>0</v>
      </c>
      <c r="AO16" s="264">
        <f>'Labor Rates'!AF16</f>
        <v>0</v>
      </c>
      <c r="AP16" s="269">
        <f t="shared" si="24"/>
        <v>0</v>
      </c>
      <c r="AQ16" s="342">
        <f t="shared" si="3"/>
        <v>0</v>
      </c>
      <c r="AR16" s="494">
        <f>'Phase 1 TA 1'!AR16+'Phase 1 TA 2'!AR16+'Phase 1 TA 3'!AR16</f>
        <v>0</v>
      </c>
      <c r="AS16" s="251">
        <f>'Labor Rates'!AI16</f>
        <v>0</v>
      </c>
      <c r="AT16" s="266">
        <f t="shared" si="25"/>
        <v>0</v>
      </c>
      <c r="AU16" s="264">
        <f>'Labor Rates'!AK16</f>
        <v>0</v>
      </c>
      <c r="AV16" s="266">
        <f t="shared" si="26"/>
        <v>0</v>
      </c>
      <c r="AW16" s="264">
        <f>'Labor Rates'!AL16</f>
        <v>0</v>
      </c>
      <c r="AX16" s="269">
        <f t="shared" si="27"/>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494">
        <f>'Phase 1 TA 1'!D17+'Phase 1 TA 2'!D17+'Phase 1 TA 3'!D17</f>
        <v>0</v>
      </c>
      <c r="E17" s="266">
        <f>'Labor Rates'!E17</f>
        <v>0</v>
      </c>
      <c r="F17" s="266">
        <f t="shared" si="8"/>
        <v>0</v>
      </c>
      <c r="G17" s="264">
        <f>'Labor Rates'!G17</f>
        <v>0</v>
      </c>
      <c r="H17" s="266">
        <f t="shared" si="9"/>
        <v>0</v>
      </c>
      <c r="I17" s="264">
        <f>'Labor Rates'!H17</f>
        <v>0</v>
      </c>
      <c r="J17" s="269">
        <f t="shared" si="10"/>
        <v>0</v>
      </c>
      <c r="K17" s="342">
        <f t="shared" si="11"/>
        <v>0</v>
      </c>
      <c r="L17" s="494">
        <f>'Phase 1 TA 1'!L17+'Phase 1 TA 2'!L17+'Phase 1 TA 3'!L17</f>
        <v>0</v>
      </c>
      <c r="M17" s="251">
        <f>'Labor Rates'!K17</f>
        <v>0</v>
      </c>
      <c r="N17" s="266">
        <f t="shared" si="12"/>
        <v>0</v>
      </c>
      <c r="O17" s="264">
        <f>'Labor Rates'!M17</f>
        <v>0</v>
      </c>
      <c r="P17" s="266">
        <f t="shared" si="13"/>
        <v>0</v>
      </c>
      <c r="Q17" s="264">
        <f>'Labor Rates'!N17</f>
        <v>0</v>
      </c>
      <c r="R17" s="269">
        <f t="shared" si="14"/>
        <v>0</v>
      </c>
      <c r="S17" s="342">
        <f t="shared" si="15"/>
        <v>0</v>
      </c>
      <c r="T17" s="494">
        <f>'Phase 1 TA 1'!T17+'Phase 1 TA 2'!T17+'Phase 1 TA 3'!T17</f>
        <v>0</v>
      </c>
      <c r="U17" s="251">
        <f>'Labor Rates'!Q17</f>
        <v>0</v>
      </c>
      <c r="V17" s="266">
        <f t="shared" si="16"/>
        <v>0</v>
      </c>
      <c r="W17" s="264">
        <f>'Labor Rates'!S17</f>
        <v>0</v>
      </c>
      <c r="X17" s="266">
        <f t="shared" si="17"/>
        <v>0</v>
      </c>
      <c r="Y17" s="264">
        <f>'Labor Rates'!T17</f>
        <v>0</v>
      </c>
      <c r="Z17" s="269">
        <f t="shared" si="18"/>
        <v>0</v>
      </c>
      <c r="AA17" s="342">
        <f t="shared" si="1"/>
        <v>0</v>
      </c>
      <c r="AB17" s="494">
        <f>'Phase 1 TA 1'!AB17+'Phase 1 TA 2'!AB17+'Phase 1 TA 3'!AB17</f>
        <v>0</v>
      </c>
      <c r="AC17" s="251">
        <f>'Labor Rates'!W17</f>
        <v>0</v>
      </c>
      <c r="AD17" s="266">
        <f t="shared" si="19"/>
        <v>0</v>
      </c>
      <c r="AE17" s="264">
        <f>'Labor Rates'!Y17</f>
        <v>0</v>
      </c>
      <c r="AF17" s="266">
        <f t="shared" si="20"/>
        <v>0</v>
      </c>
      <c r="AG17" s="264">
        <f>'Labor Rates'!Z17</f>
        <v>0</v>
      </c>
      <c r="AH17" s="269">
        <f t="shared" si="21"/>
        <v>0</v>
      </c>
      <c r="AI17" s="342">
        <f t="shared" si="2"/>
        <v>0</v>
      </c>
      <c r="AJ17" s="494">
        <f>'Phase 1 TA 1'!AJ17+'Phase 1 TA 2'!AJ17+'Phase 1 TA 3'!AJ17</f>
        <v>0</v>
      </c>
      <c r="AK17" s="251">
        <f>'Labor Rates'!AC17</f>
        <v>0</v>
      </c>
      <c r="AL17" s="266">
        <f t="shared" si="22"/>
        <v>0</v>
      </c>
      <c r="AM17" s="264">
        <f>'Labor Rates'!AE17</f>
        <v>0</v>
      </c>
      <c r="AN17" s="266">
        <f t="shared" si="23"/>
        <v>0</v>
      </c>
      <c r="AO17" s="264">
        <f>'Labor Rates'!AF17</f>
        <v>0</v>
      </c>
      <c r="AP17" s="269">
        <f t="shared" si="24"/>
        <v>0</v>
      </c>
      <c r="AQ17" s="342">
        <f t="shared" si="3"/>
        <v>0</v>
      </c>
      <c r="AR17" s="494">
        <f>'Phase 1 TA 1'!AR17+'Phase 1 TA 2'!AR17+'Phase 1 TA 3'!AR17</f>
        <v>0</v>
      </c>
      <c r="AS17" s="251">
        <f>'Labor Rates'!AI17</f>
        <v>0</v>
      </c>
      <c r="AT17" s="266">
        <f t="shared" si="25"/>
        <v>0</v>
      </c>
      <c r="AU17" s="264">
        <f>'Labor Rates'!AK17</f>
        <v>0</v>
      </c>
      <c r="AV17" s="266">
        <f t="shared" si="26"/>
        <v>0</v>
      </c>
      <c r="AW17" s="264">
        <f>'Labor Rates'!AL17</f>
        <v>0</v>
      </c>
      <c r="AX17" s="269">
        <f t="shared" si="27"/>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494">
        <f>'Phase 1 TA 1'!D18+'Phase 1 TA 2'!D18+'Phase 1 TA 3'!D18</f>
        <v>0</v>
      </c>
      <c r="E18" s="266">
        <f>'Labor Rates'!E18</f>
        <v>0</v>
      </c>
      <c r="F18" s="266">
        <f t="shared" si="8"/>
        <v>0</v>
      </c>
      <c r="G18" s="264">
        <f>'Labor Rates'!G18</f>
        <v>0</v>
      </c>
      <c r="H18" s="266">
        <f t="shared" si="9"/>
        <v>0</v>
      </c>
      <c r="I18" s="264">
        <f>'Labor Rates'!H18</f>
        <v>0</v>
      </c>
      <c r="J18" s="269">
        <f t="shared" si="10"/>
        <v>0</v>
      </c>
      <c r="K18" s="342">
        <f t="shared" si="11"/>
        <v>0</v>
      </c>
      <c r="L18" s="494">
        <f>'Phase 1 TA 1'!L18+'Phase 1 TA 2'!L18+'Phase 1 TA 3'!L18</f>
        <v>0</v>
      </c>
      <c r="M18" s="251">
        <f>'Labor Rates'!K18</f>
        <v>0</v>
      </c>
      <c r="N18" s="266">
        <f t="shared" si="12"/>
        <v>0</v>
      </c>
      <c r="O18" s="264">
        <f>'Labor Rates'!M18</f>
        <v>0</v>
      </c>
      <c r="P18" s="266">
        <f t="shared" si="13"/>
        <v>0</v>
      </c>
      <c r="Q18" s="264">
        <f>'Labor Rates'!N18</f>
        <v>0</v>
      </c>
      <c r="R18" s="269">
        <f t="shared" si="14"/>
        <v>0</v>
      </c>
      <c r="S18" s="342">
        <f t="shared" si="15"/>
        <v>0</v>
      </c>
      <c r="T18" s="494">
        <f>'Phase 1 TA 1'!T18+'Phase 1 TA 2'!T18+'Phase 1 TA 3'!T18</f>
        <v>0</v>
      </c>
      <c r="U18" s="251">
        <f>'Labor Rates'!Q18</f>
        <v>0</v>
      </c>
      <c r="V18" s="266">
        <f t="shared" si="16"/>
        <v>0</v>
      </c>
      <c r="W18" s="264">
        <f>'Labor Rates'!S18</f>
        <v>0</v>
      </c>
      <c r="X18" s="266">
        <f t="shared" si="17"/>
        <v>0</v>
      </c>
      <c r="Y18" s="264">
        <f>'Labor Rates'!T18</f>
        <v>0</v>
      </c>
      <c r="Z18" s="269">
        <f t="shared" si="18"/>
        <v>0</v>
      </c>
      <c r="AA18" s="342">
        <f t="shared" si="1"/>
        <v>0</v>
      </c>
      <c r="AB18" s="494">
        <f>'Phase 1 TA 1'!AB18+'Phase 1 TA 2'!AB18+'Phase 1 TA 3'!AB18</f>
        <v>0</v>
      </c>
      <c r="AC18" s="251">
        <f>'Labor Rates'!W18</f>
        <v>0</v>
      </c>
      <c r="AD18" s="266">
        <f t="shared" si="19"/>
        <v>0</v>
      </c>
      <c r="AE18" s="264">
        <f>'Labor Rates'!Y18</f>
        <v>0</v>
      </c>
      <c r="AF18" s="266">
        <f t="shared" si="20"/>
        <v>0</v>
      </c>
      <c r="AG18" s="264">
        <f>'Labor Rates'!Z18</f>
        <v>0</v>
      </c>
      <c r="AH18" s="269">
        <f t="shared" si="21"/>
        <v>0</v>
      </c>
      <c r="AI18" s="342">
        <f t="shared" si="2"/>
        <v>0</v>
      </c>
      <c r="AJ18" s="494">
        <f>'Phase 1 TA 1'!AJ18+'Phase 1 TA 2'!AJ18+'Phase 1 TA 3'!AJ18</f>
        <v>0</v>
      </c>
      <c r="AK18" s="251">
        <f>'Labor Rates'!AC18</f>
        <v>0</v>
      </c>
      <c r="AL18" s="266">
        <f t="shared" si="22"/>
        <v>0</v>
      </c>
      <c r="AM18" s="264">
        <f>'Labor Rates'!AE18</f>
        <v>0</v>
      </c>
      <c r="AN18" s="266">
        <f t="shared" si="23"/>
        <v>0</v>
      </c>
      <c r="AO18" s="264">
        <f>'Labor Rates'!AF18</f>
        <v>0</v>
      </c>
      <c r="AP18" s="269">
        <f t="shared" si="24"/>
        <v>0</v>
      </c>
      <c r="AQ18" s="342">
        <f t="shared" si="3"/>
        <v>0</v>
      </c>
      <c r="AR18" s="494">
        <f>'Phase 1 TA 1'!AR18+'Phase 1 TA 2'!AR18+'Phase 1 TA 3'!AR18</f>
        <v>0</v>
      </c>
      <c r="AS18" s="251">
        <f>'Labor Rates'!AI18</f>
        <v>0</v>
      </c>
      <c r="AT18" s="266">
        <f t="shared" si="25"/>
        <v>0</v>
      </c>
      <c r="AU18" s="264">
        <f>'Labor Rates'!AK18</f>
        <v>0</v>
      </c>
      <c r="AV18" s="266">
        <f t="shared" si="26"/>
        <v>0</v>
      </c>
      <c r="AW18" s="264">
        <f>'Labor Rates'!AL18</f>
        <v>0</v>
      </c>
      <c r="AX18" s="269">
        <f t="shared" si="27"/>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494">
        <f>'Phase 1 TA 1'!D19+'Phase 1 TA 2'!D19+'Phase 1 TA 3'!D19</f>
        <v>0</v>
      </c>
      <c r="E19" s="266">
        <f>'Labor Rates'!E19</f>
        <v>0</v>
      </c>
      <c r="F19" s="266">
        <f t="shared" si="8"/>
        <v>0</v>
      </c>
      <c r="G19" s="264">
        <f>'Labor Rates'!G19</f>
        <v>0</v>
      </c>
      <c r="H19" s="266">
        <f t="shared" si="9"/>
        <v>0</v>
      </c>
      <c r="I19" s="264">
        <f>'Labor Rates'!H19</f>
        <v>0</v>
      </c>
      <c r="J19" s="269">
        <f t="shared" si="10"/>
        <v>0</v>
      </c>
      <c r="K19" s="342">
        <f t="shared" si="11"/>
        <v>0</v>
      </c>
      <c r="L19" s="494">
        <f>'Phase 1 TA 1'!L19+'Phase 1 TA 2'!L19+'Phase 1 TA 3'!L19</f>
        <v>0</v>
      </c>
      <c r="M19" s="251">
        <f>'Labor Rates'!K19</f>
        <v>0</v>
      </c>
      <c r="N19" s="266">
        <f t="shared" si="12"/>
        <v>0</v>
      </c>
      <c r="O19" s="264">
        <f>'Labor Rates'!M19</f>
        <v>0</v>
      </c>
      <c r="P19" s="266">
        <f t="shared" si="13"/>
        <v>0</v>
      </c>
      <c r="Q19" s="264">
        <f>'Labor Rates'!N19</f>
        <v>0</v>
      </c>
      <c r="R19" s="269">
        <f t="shared" si="14"/>
        <v>0</v>
      </c>
      <c r="S19" s="342">
        <f t="shared" si="15"/>
        <v>0</v>
      </c>
      <c r="T19" s="494">
        <f>'Phase 1 TA 1'!T19+'Phase 1 TA 2'!T19+'Phase 1 TA 3'!T19</f>
        <v>0</v>
      </c>
      <c r="U19" s="251">
        <f>'Labor Rates'!Q19</f>
        <v>0</v>
      </c>
      <c r="V19" s="266">
        <f t="shared" si="16"/>
        <v>0</v>
      </c>
      <c r="W19" s="264">
        <f>'Labor Rates'!S19</f>
        <v>0</v>
      </c>
      <c r="X19" s="266">
        <f t="shared" si="17"/>
        <v>0</v>
      </c>
      <c r="Y19" s="264">
        <f>'Labor Rates'!T19</f>
        <v>0</v>
      </c>
      <c r="Z19" s="269">
        <f t="shared" si="18"/>
        <v>0</v>
      </c>
      <c r="AA19" s="342">
        <f t="shared" si="1"/>
        <v>0</v>
      </c>
      <c r="AB19" s="494">
        <f>'Phase 1 TA 1'!AB19+'Phase 1 TA 2'!AB19+'Phase 1 TA 3'!AB19</f>
        <v>0</v>
      </c>
      <c r="AC19" s="251">
        <f>'Labor Rates'!W19</f>
        <v>0</v>
      </c>
      <c r="AD19" s="266">
        <f t="shared" si="19"/>
        <v>0</v>
      </c>
      <c r="AE19" s="264">
        <f>'Labor Rates'!Y19</f>
        <v>0</v>
      </c>
      <c r="AF19" s="266">
        <f t="shared" si="20"/>
        <v>0</v>
      </c>
      <c r="AG19" s="264">
        <f>'Labor Rates'!Z19</f>
        <v>0</v>
      </c>
      <c r="AH19" s="269">
        <f t="shared" si="21"/>
        <v>0</v>
      </c>
      <c r="AI19" s="342">
        <f t="shared" si="2"/>
        <v>0</v>
      </c>
      <c r="AJ19" s="494">
        <f>'Phase 1 TA 1'!AJ19+'Phase 1 TA 2'!AJ19+'Phase 1 TA 3'!AJ19</f>
        <v>0</v>
      </c>
      <c r="AK19" s="251">
        <f>'Labor Rates'!AC19</f>
        <v>0</v>
      </c>
      <c r="AL19" s="266">
        <f t="shared" si="22"/>
        <v>0</v>
      </c>
      <c r="AM19" s="264">
        <f>'Labor Rates'!AE19</f>
        <v>0</v>
      </c>
      <c r="AN19" s="266">
        <f t="shared" si="23"/>
        <v>0</v>
      </c>
      <c r="AO19" s="264">
        <f>'Labor Rates'!AF19</f>
        <v>0</v>
      </c>
      <c r="AP19" s="269">
        <f t="shared" si="24"/>
        <v>0</v>
      </c>
      <c r="AQ19" s="342">
        <f t="shared" si="3"/>
        <v>0</v>
      </c>
      <c r="AR19" s="494">
        <f>'Phase 1 TA 1'!AR19+'Phase 1 TA 2'!AR19+'Phase 1 TA 3'!AR19</f>
        <v>0</v>
      </c>
      <c r="AS19" s="251">
        <f>'Labor Rates'!AI19</f>
        <v>0</v>
      </c>
      <c r="AT19" s="266">
        <f t="shared" si="25"/>
        <v>0</v>
      </c>
      <c r="AU19" s="264">
        <f>'Labor Rates'!AK19</f>
        <v>0</v>
      </c>
      <c r="AV19" s="266">
        <f t="shared" si="26"/>
        <v>0</v>
      </c>
      <c r="AW19" s="264">
        <f>'Labor Rates'!AL19</f>
        <v>0</v>
      </c>
      <c r="AX19" s="269">
        <f t="shared" si="27"/>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494">
        <f>'Phase 1 TA 1'!D20+'Phase 1 TA 2'!D20+'Phase 1 TA 3'!D20</f>
        <v>0</v>
      </c>
      <c r="E20" s="266">
        <f>'Labor Rates'!E20</f>
        <v>0</v>
      </c>
      <c r="F20" s="266">
        <f t="shared" si="8"/>
        <v>0</v>
      </c>
      <c r="G20" s="264">
        <f>'Labor Rates'!G20</f>
        <v>0</v>
      </c>
      <c r="H20" s="266">
        <f t="shared" si="9"/>
        <v>0</v>
      </c>
      <c r="I20" s="264">
        <f>'Labor Rates'!H20</f>
        <v>0</v>
      </c>
      <c r="J20" s="269">
        <f t="shared" si="10"/>
        <v>0</v>
      </c>
      <c r="K20" s="342">
        <f t="shared" si="11"/>
        <v>0</v>
      </c>
      <c r="L20" s="494">
        <f>'Phase 1 TA 1'!L20+'Phase 1 TA 2'!L20+'Phase 1 TA 3'!L20</f>
        <v>0</v>
      </c>
      <c r="M20" s="251">
        <f>'Labor Rates'!K20</f>
        <v>0</v>
      </c>
      <c r="N20" s="266">
        <f t="shared" si="12"/>
        <v>0</v>
      </c>
      <c r="O20" s="264">
        <f>'Labor Rates'!M20</f>
        <v>0</v>
      </c>
      <c r="P20" s="266">
        <f t="shared" si="13"/>
        <v>0</v>
      </c>
      <c r="Q20" s="264">
        <f>'Labor Rates'!N20</f>
        <v>0</v>
      </c>
      <c r="R20" s="269">
        <f t="shared" si="14"/>
        <v>0</v>
      </c>
      <c r="S20" s="342">
        <f t="shared" si="15"/>
        <v>0</v>
      </c>
      <c r="T20" s="494">
        <f>'Phase 1 TA 1'!T20+'Phase 1 TA 2'!T20+'Phase 1 TA 3'!T20</f>
        <v>0</v>
      </c>
      <c r="U20" s="251">
        <f>'Labor Rates'!Q20</f>
        <v>0</v>
      </c>
      <c r="V20" s="266">
        <f t="shared" si="16"/>
        <v>0</v>
      </c>
      <c r="W20" s="264">
        <f>'Labor Rates'!S20</f>
        <v>0</v>
      </c>
      <c r="X20" s="266">
        <f t="shared" si="17"/>
        <v>0</v>
      </c>
      <c r="Y20" s="264">
        <f>'Labor Rates'!T20</f>
        <v>0</v>
      </c>
      <c r="Z20" s="269">
        <f t="shared" si="18"/>
        <v>0</v>
      </c>
      <c r="AA20" s="342">
        <f t="shared" si="1"/>
        <v>0</v>
      </c>
      <c r="AB20" s="494">
        <f>'Phase 1 TA 1'!AB20+'Phase 1 TA 2'!AB20+'Phase 1 TA 3'!AB20</f>
        <v>0</v>
      </c>
      <c r="AC20" s="251">
        <f>'Labor Rates'!W20</f>
        <v>0</v>
      </c>
      <c r="AD20" s="266">
        <f t="shared" si="19"/>
        <v>0</v>
      </c>
      <c r="AE20" s="264">
        <f>'Labor Rates'!Y20</f>
        <v>0</v>
      </c>
      <c r="AF20" s="266">
        <f t="shared" si="20"/>
        <v>0</v>
      </c>
      <c r="AG20" s="264">
        <f>'Labor Rates'!Z20</f>
        <v>0</v>
      </c>
      <c r="AH20" s="269">
        <f t="shared" si="21"/>
        <v>0</v>
      </c>
      <c r="AI20" s="342">
        <f t="shared" si="2"/>
        <v>0</v>
      </c>
      <c r="AJ20" s="494">
        <f>'Phase 1 TA 1'!AJ20+'Phase 1 TA 2'!AJ20+'Phase 1 TA 3'!AJ20</f>
        <v>0</v>
      </c>
      <c r="AK20" s="251">
        <f>'Labor Rates'!AC20</f>
        <v>0</v>
      </c>
      <c r="AL20" s="266">
        <f t="shared" si="22"/>
        <v>0</v>
      </c>
      <c r="AM20" s="264">
        <f>'Labor Rates'!AE20</f>
        <v>0</v>
      </c>
      <c r="AN20" s="266">
        <f t="shared" si="23"/>
        <v>0</v>
      </c>
      <c r="AO20" s="264">
        <f>'Labor Rates'!AF20</f>
        <v>0</v>
      </c>
      <c r="AP20" s="269">
        <f t="shared" si="24"/>
        <v>0</v>
      </c>
      <c r="AQ20" s="342">
        <f t="shared" si="3"/>
        <v>0</v>
      </c>
      <c r="AR20" s="494">
        <f>'Phase 1 TA 1'!AR20+'Phase 1 TA 2'!AR20+'Phase 1 TA 3'!AR20</f>
        <v>0</v>
      </c>
      <c r="AS20" s="251">
        <f>'Labor Rates'!AI20</f>
        <v>0</v>
      </c>
      <c r="AT20" s="266">
        <f t="shared" si="25"/>
        <v>0</v>
      </c>
      <c r="AU20" s="264">
        <f>'Labor Rates'!AK20</f>
        <v>0</v>
      </c>
      <c r="AV20" s="266">
        <f t="shared" si="26"/>
        <v>0</v>
      </c>
      <c r="AW20" s="264">
        <f>'Labor Rates'!AL20</f>
        <v>0</v>
      </c>
      <c r="AX20" s="269">
        <f t="shared" si="27"/>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494">
        <f>'Phase 1 TA 1'!D21+'Phase 1 TA 2'!D21+'Phase 1 TA 3'!D21</f>
        <v>0</v>
      </c>
      <c r="E21" s="266">
        <f>'Labor Rates'!E21</f>
        <v>0</v>
      </c>
      <c r="F21" s="266">
        <f t="shared" si="8"/>
        <v>0</v>
      </c>
      <c r="G21" s="264">
        <f>'Labor Rates'!G21</f>
        <v>0</v>
      </c>
      <c r="H21" s="266">
        <f t="shared" si="9"/>
        <v>0</v>
      </c>
      <c r="I21" s="264">
        <f>'Labor Rates'!H21</f>
        <v>0</v>
      </c>
      <c r="J21" s="269">
        <f t="shared" si="10"/>
        <v>0</v>
      </c>
      <c r="K21" s="342">
        <f t="shared" si="11"/>
        <v>0</v>
      </c>
      <c r="L21" s="494">
        <f>'Phase 1 TA 1'!L21+'Phase 1 TA 2'!L21+'Phase 1 TA 3'!L21</f>
        <v>0</v>
      </c>
      <c r="M21" s="251">
        <f>'Labor Rates'!K21</f>
        <v>0</v>
      </c>
      <c r="N21" s="266">
        <f t="shared" si="12"/>
        <v>0</v>
      </c>
      <c r="O21" s="264">
        <f>'Labor Rates'!M21</f>
        <v>0</v>
      </c>
      <c r="P21" s="266">
        <f t="shared" si="13"/>
        <v>0</v>
      </c>
      <c r="Q21" s="264">
        <f>'Labor Rates'!N21</f>
        <v>0</v>
      </c>
      <c r="R21" s="269">
        <f t="shared" si="14"/>
        <v>0</v>
      </c>
      <c r="S21" s="342">
        <f t="shared" si="15"/>
        <v>0</v>
      </c>
      <c r="T21" s="494">
        <f>'Phase 1 TA 1'!T21+'Phase 1 TA 2'!T21+'Phase 1 TA 3'!T21</f>
        <v>0</v>
      </c>
      <c r="U21" s="251">
        <f>'Labor Rates'!Q21</f>
        <v>0</v>
      </c>
      <c r="V21" s="266">
        <f t="shared" si="16"/>
        <v>0</v>
      </c>
      <c r="W21" s="264">
        <f>'Labor Rates'!S21</f>
        <v>0</v>
      </c>
      <c r="X21" s="266">
        <f t="shared" si="17"/>
        <v>0</v>
      </c>
      <c r="Y21" s="264">
        <f>'Labor Rates'!T21</f>
        <v>0</v>
      </c>
      <c r="Z21" s="269">
        <f t="shared" si="18"/>
        <v>0</v>
      </c>
      <c r="AA21" s="342">
        <f t="shared" si="1"/>
        <v>0</v>
      </c>
      <c r="AB21" s="494">
        <f>'Phase 1 TA 1'!AB21+'Phase 1 TA 2'!AB21+'Phase 1 TA 3'!AB21</f>
        <v>0</v>
      </c>
      <c r="AC21" s="251">
        <f>'Labor Rates'!W21</f>
        <v>0</v>
      </c>
      <c r="AD21" s="266">
        <f t="shared" si="19"/>
        <v>0</v>
      </c>
      <c r="AE21" s="264">
        <f>'Labor Rates'!Y21</f>
        <v>0</v>
      </c>
      <c r="AF21" s="266">
        <f t="shared" si="20"/>
        <v>0</v>
      </c>
      <c r="AG21" s="264">
        <f>'Labor Rates'!Z21</f>
        <v>0</v>
      </c>
      <c r="AH21" s="269">
        <f t="shared" si="21"/>
        <v>0</v>
      </c>
      <c r="AI21" s="342">
        <f t="shared" si="2"/>
        <v>0</v>
      </c>
      <c r="AJ21" s="494">
        <f>'Phase 1 TA 1'!AJ21+'Phase 1 TA 2'!AJ21+'Phase 1 TA 3'!AJ21</f>
        <v>0</v>
      </c>
      <c r="AK21" s="251">
        <f>'Labor Rates'!AC21</f>
        <v>0</v>
      </c>
      <c r="AL21" s="266">
        <f t="shared" si="22"/>
        <v>0</v>
      </c>
      <c r="AM21" s="264">
        <f>'Labor Rates'!AE21</f>
        <v>0</v>
      </c>
      <c r="AN21" s="266">
        <f t="shared" si="23"/>
        <v>0</v>
      </c>
      <c r="AO21" s="264">
        <f>'Labor Rates'!AF21</f>
        <v>0</v>
      </c>
      <c r="AP21" s="269">
        <f t="shared" si="24"/>
        <v>0</v>
      </c>
      <c r="AQ21" s="342">
        <f t="shared" si="3"/>
        <v>0</v>
      </c>
      <c r="AR21" s="494">
        <f>'Phase 1 TA 1'!AR21+'Phase 1 TA 2'!AR21+'Phase 1 TA 3'!AR21</f>
        <v>0</v>
      </c>
      <c r="AS21" s="251">
        <f>'Labor Rates'!AI21</f>
        <v>0</v>
      </c>
      <c r="AT21" s="266">
        <f t="shared" si="25"/>
        <v>0</v>
      </c>
      <c r="AU21" s="264">
        <f>'Labor Rates'!AK21</f>
        <v>0</v>
      </c>
      <c r="AV21" s="266">
        <f t="shared" si="26"/>
        <v>0</v>
      </c>
      <c r="AW21" s="264">
        <f>'Labor Rates'!AL21</f>
        <v>0</v>
      </c>
      <c r="AX21" s="269">
        <f t="shared" si="27"/>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494">
        <f>'Phase 1 TA 1'!D22+'Phase 1 TA 2'!D22+'Phase 1 TA 3'!D22</f>
        <v>0</v>
      </c>
      <c r="E22" s="266">
        <f>'Labor Rates'!E22</f>
        <v>0</v>
      </c>
      <c r="F22" s="266">
        <f t="shared" si="8"/>
        <v>0</v>
      </c>
      <c r="G22" s="264">
        <f>'Labor Rates'!G22</f>
        <v>0</v>
      </c>
      <c r="H22" s="266">
        <f t="shared" si="9"/>
        <v>0</v>
      </c>
      <c r="I22" s="264">
        <f>'Labor Rates'!H22</f>
        <v>0</v>
      </c>
      <c r="J22" s="269">
        <f t="shared" si="10"/>
        <v>0</v>
      </c>
      <c r="K22" s="342">
        <f t="shared" si="11"/>
        <v>0</v>
      </c>
      <c r="L22" s="494">
        <f>'Phase 1 TA 1'!L22+'Phase 1 TA 2'!L22+'Phase 1 TA 3'!L22</f>
        <v>0</v>
      </c>
      <c r="M22" s="251">
        <f>'Labor Rates'!K22</f>
        <v>0</v>
      </c>
      <c r="N22" s="266">
        <f t="shared" si="12"/>
        <v>0</v>
      </c>
      <c r="O22" s="264">
        <f>'Labor Rates'!M22</f>
        <v>0</v>
      </c>
      <c r="P22" s="266">
        <f t="shared" si="13"/>
        <v>0</v>
      </c>
      <c r="Q22" s="264">
        <f>'Labor Rates'!N22</f>
        <v>0</v>
      </c>
      <c r="R22" s="269">
        <f t="shared" si="14"/>
        <v>0</v>
      </c>
      <c r="S22" s="342">
        <f t="shared" si="15"/>
        <v>0</v>
      </c>
      <c r="T22" s="494">
        <f>'Phase 1 TA 1'!T22+'Phase 1 TA 2'!T22+'Phase 1 TA 3'!T22</f>
        <v>0</v>
      </c>
      <c r="U22" s="251">
        <f>'Labor Rates'!Q22</f>
        <v>0</v>
      </c>
      <c r="V22" s="266">
        <f t="shared" si="16"/>
        <v>0</v>
      </c>
      <c r="W22" s="264">
        <f>'Labor Rates'!S22</f>
        <v>0</v>
      </c>
      <c r="X22" s="266">
        <f t="shared" si="17"/>
        <v>0</v>
      </c>
      <c r="Y22" s="264">
        <f>'Labor Rates'!T22</f>
        <v>0</v>
      </c>
      <c r="Z22" s="269">
        <f t="shared" si="18"/>
        <v>0</v>
      </c>
      <c r="AA22" s="342">
        <f t="shared" si="1"/>
        <v>0</v>
      </c>
      <c r="AB22" s="494">
        <f>'Phase 1 TA 1'!AB22+'Phase 1 TA 2'!AB22+'Phase 1 TA 3'!AB22</f>
        <v>0</v>
      </c>
      <c r="AC22" s="251">
        <f>'Labor Rates'!W22</f>
        <v>0</v>
      </c>
      <c r="AD22" s="266">
        <f t="shared" si="19"/>
        <v>0</v>
      </c>
      <c r="AE22" s="264">
        <f>'Labor Rates'!Y22</f>
        <v>0</v>
      </c>
      <c r="AF22" s="266">
        <f t="shared" si="20"/>
        <v>0</v>
      </c>
      <c r="AG22" s="264">
        <f>'Labor Rates'!Z22</f>
        <v>0</v>
      </c>
      <c r="AH22" s="269">
        <f t="shared" si="21"/>
        <v>0</v>
      </c>
      <c r="AI22" s="342">
        <f t="shared" si="2"/>
        <v>0</v>
      </c>
      <c r="AJ22" s="494">
        <f>'Phase 1 TA 1'!AJ22+'Phase 1 TA 2'!AJ22+'Phase 1 TA 3'!AJ22</f>
        <v>0</v>
      </c>
      <c r="AK22" s="251">
        <f>'Labor Rates'!AC22</f>
        <v>0</v>
      </c>
      <c r="AL22" s="266">
        <f t="shared" si="22"/>
        <v>0</v>
      </c>
      <c r="AM22" s="264">
        <f>'Labor Rates'!AE22</f>
        <v>0</v>
      </c>
      <c r="AN22" s="266">
        <f t="shared" si="23"/>
        <v>0</v>
      </c>
      <c r="AO22" s="264">
        <f>'Labor Rates'!AF22</f>
        <v>0</v>
      </c>
      <c r="AP22" s="269">
        <f t="shared" si="24"/>
        <v>0</v>
      </c>
      <c r="AQ22" s="342">
        <f t="shared" si="3"/>
        <v>0</v>
      </c>
      <c r="AR22" s="494">
        <f>'Phase 1 TA 1'!AR22+'Phase 1 TA 2'!AR22+'Phase 1 TA 3'!AR22</f>
        <v>0</v>
      </c>
      <c r="AS22" s="251">
        <f>'Labor Rates'!AI22</f>
        <v>0</v>
      </c>
      <c r="AT22" s="266">
        <f t="shared" si="25"/>
        <v>0</v>
      </c>
      <c r="AU22" s="264">
        <f>'Labor Rates'!AK22</f>
        <v>0</v>
      </c>
      <c r="AV22" s="266">
        <f t="shared" si="26"/>
        <v>0</v>
      </c>
      <c r="AW22" s="264">
        <f>'Labor Rates'!AL22</f>
        <v>0</v>
      </c>
      <c r="AX22" s="269">
        <f t="shared" si="27"/>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494">
        <f>'Phase 1 TA 1'!D23+'Phase 1 TA 2'!D23+'Phase 1 TA 3'!D23</f>
        <v>0</v>
      </c>
      <c r="E23" s="266">
        <f>'Labor Rates'!E23</f>
        <v>0</v>
      </c>
      <c r="F23" s="266">
        <f t="shared" si="8"/>
        <v>0</v>
      </c>
      <c r="G23" s="264">
        <f>'Labor Rates'!G23</f>
        <v>0</v>
      </c>
      <c r="H23" s="266">
        <f t="shared" si="9"/>
        <v>0</v>
      </c>
      <c r="I23" s="264">
        <f>'Labor Rates'!H23</f>
        <v>0</v>
      </c>
      <c r="J23" s="269">
        <f t="shared" si="10"/>
        <v>0</v>
      </c>
      <c r="K23" s="342">
        <f t="shared" si="11"/>
        <v>0</v>
      </c>
      <c r="L23" s="494">
        <f>'Phase 1 TA 1'!L23+'Phase 1 TA 2'!L23+'Phase 1 TA 3'!L23</f>
        <v>0</v>
      </c>
      <c r="M23" s="251">
        <f>'Labor Rates'!K23</f>
        <v>0</v>
      </c>
      <c r="N23" s="266">
        <f t="shared" si="12"/>
        <v>0</v>
      </c>
      <c r="O23" s="264">
        <f>'Labor Rates'!M23</f>
        <v>0</v>
      </c>
      <c r="P23" s="266">
        <f t="shared" si="13"/>
        <v>0</v>
      </c>
      <c r="Q23" s="264">
        <f>'Labor Rates'!N23</f>
        <v>0</v>
      </c>
      <c r="R23" s="269">
        <f t="shared" si="14"/>
        <v>0</v>
      </c>
      <c r="S23" s="342">
        <f t="shared" si="15"/>
        <v>0</v>
      </c>
      <c r="T23" s="494">
        <f>'Phase 1 TA 1'!T23+'Phase 1 TA 2'!T23+'Phase 1 TA 3'!T23</f>
        <v>0</v>
      </c>
      <c r="U23" s="251">
        <f>'Labor Rates'!Q23</f>
        <v>0</v>
      </c>
      <c r="V23" s="266">
        <f t="shared" si="16"/>
        <v>0</v>
      </c>
      <c r="W23" s="264">
        <f>'Labor Rates'!S23</f>
        <v>0</v>
      </c>
      <c r="X23" s="266">
        <f t="shared" si="17"/>
        <v>0</v>
      </c>
      <c r="Y23" s="264">
        <f>'Labor Rates'!T23</f>
        <v>0</v>
      </c>
      <c r="Z23" s="269">
        <f t="shared" si="18"/>
        <v>0</v>
      </c>
      <c r="AA23" s="342">
        <f t="shared" si="1"/>
        <v>0</v>
      </c>
      <c r="AB23" s="494">
        <f>'Phase 1 TA 1'!AB23+'Phase 1 TA 2'!AB23+'Phase 1 TA 3'!AB23</f>
        <v>0</v>
      </c>
      <c r="AC23" s="251">
        <f>'Labor Rates'!W23</f>
        <v>0</v>
      </c>
      <c r="AD23" s="266">
        <f t="shared" si="19"/>
        <v>0</v>
      </c>
      <c r="AE23" s="264">
        <f>'Labor Rates'!Y23</f>
        <v>0</v>
      </c>
      <c r="AF23" s="266">
        <f t="shared" si="20"/>
        <v>0</v>
      </c>
      <c r="AG23" s="264">
        <f>'Labor Rates'!Z23</f>
        <v>0</v>
      </c>
      <c r="AH23" s="269">
        <f t="shared" si="21"/>
        <v>0</v>
      </c>
      <c r="AI23" s="342">
        <f t="shared" si="2"/>
        <v>0</v>
      </c>
      <c r="AJ23" s="494">
        <f>'Phase 1 TA 1'!AJ23+'Phase 1 TA 2'!AJ23+'Phase 1 TA 3'!AJ23</f>
        <v>0</v>
      </c>
      <c r="AK23" s="251">
        <f>'Labor Rates'!AC23</f>
        <v>0</v>
      </c>
      <c r="AL23" s="266">
        <f t="shared" si="22"/>
        <v>0</v>
      </c>
      <c r="AM23" s="264">
        <f>'Labor Rates'!AE23</f>
        <v>0</v>
      </c>
      <c r="AN23" s="266">
        <f t="shared" si="23"/>
        <v>0</v>
      </c>
      <c r="AO23" s="264">
        <f>'Labor Rates'!AF23</f>
        <v>0</v>
      </c>
      <c r="AP23" s="269">
        <f t="shared" si="24"/>
        <v>0</v>
      </c>
      <c r="AQ23" s="342">
        <f t="shared" si="3"/>
        <v>0</v>
      </c>
      <c r="AR23" s="494">
        <f>'Phase 1 TA 1'!AR23+'Phase 1 TA 2'!AR23+'Phase 1 TA 3'!AR23</f>
        <v>0</v>
      </c>
      <c r="AS23" s="251">
        <f>'Labor Rates'!AI23</f>
        <v>0</v>
      </c>
      <c r="AT23" s="266">
        <f t="shared" si="25"/>
        <v>0</v>
      </c>
      <c r="AU23" s="264">
        <f>'Labor Rates'!AK23</f>
        <v>0</v>
      </c>
      <c r="AV23" s="266">
        <f t="shared" si="26"/>
        <v>0</v>
      </c>
      <c r="AW23" s="264">
        <f>'Labor Rates'!AL23</f>
        <v>0</v>
      </c>
      <c r="AX23" s="269">
        <f t="shared" si="27"/>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494">
        <f>'Phase 1 TA 1'!D24+'Phase 1 TA 2'!D24+'Phase 1 TA 3'!D24</f>
        <v>0</v>
      </c>
      <c r="E24" s="266">
        <f>'Labor Rates'!E24</f>
        <v>0</v>
      </c>
      <c r="F24" s="266">
        <f t="shared" si="8"/>
        <v>0</v>
      </c>
      <c r="G24" s="264">
        <f>'Labor Rates'!G24</f>
        <v>0</v>
      </c>
      <c r="H24" s="266">
        <f t="shared" si="9"/>
        <v>0</v>
      </c>
      <c r="I24" s="264">
        <f>'Labor Rates'!H24</f>
        <v>0</v>
      </c>
      <c r="J24" s="269">
        <f t="shared" si="10"/>
        <v>0</v>
      </c>
      <c r="K24" s="342">
        <f t="shared" si="11"/>
        <v>0</v>
      </c>
      <c r="L24" s="494">
        <f>'Phase 1 TA 1'!L24+'Phase 1 TA 2'!L24+'Phase 1 TA 3'!L24</f>
        <v>0</v>
      </c>
      <c r="M24" s="251">
        <f>'Labor Rates'!K24</f>
        <v>0</v>
      </c>
      <c r="N24" s="266">
        <f t="shared" si="12"/>
        <v>0</v>
      </c>
      <c r="O24" s="264">
        <f>'Labor Rates'!M24</f>
        <v>0</v>
      </c>
      <c r="P24" s="266">
        <f t="shared" si="13"/>
        <v>0</v>
      </c>
      <c r="Q24" s="264">
        <f>'Labor Rates'!N24</f>
        <v>0</v>
      </c>
      <c r="R24" s="269">
        <f t="shared" si="14"/>
        <v>0</v>
      </c>
      <c r="S24" s="342">
        <f t="shared" si="15"/>
        <v>0</v>
      </c>
      <c r="T24" s="494">
        <f>'Phase 1 TA 1'!T24+'Phase 1 TA 2'!T24+'Phase 1 TA 3'!T24</f>
        <v>0</v>
      </c>
      <c r="U24" s="251">
        <f>'Labor Rates'!Q24</f>
        <v>0</v>
      </c>
      <c r="V24" s="266">
        <f t="shared" si="16"/>
        <v>0</v>
      </c>
      <c r="W24" s="264">
        <f>'Labor Rates'!S24</f>
        <v>0</v>
      </c>
      <c r="X24" s="266">
        <f t="shared" si="17"/>
        <v>0</v>
      </c>
      <c r="Y24" s="264">
        <f>'Labor Rates'!T24</f>
        <v>0</v>
      </c>
      <c r="Z24" s="269">
        <f t="shared" si="18"/>
        <v>0</v>
      </c>
      <c r="AA24" s="342">
        <f t="shared" si="1"/>
        <v>0</v>
      </c>
      <c r="AB24" s="494">
        <f>'Phase 1 TA 1'!AB24+'Phase 1 TA 2'!AB24+'Phase 1 TA 3'!AB24</f>
        <v>0</v>
      </c>
      <c r="AC24" s="251">
        <f>'Labor Rates'!W24</f>
        <v>0</v>
      </c>
      <c r="AD24" s="266">
        <f t="shared" si="19"/>
        <v>0</v>
      </c>
      <c r="AE24" s="264">
        <f>'Labor Rates'!Y24</f>
        <v>0</v>
      </c>
      <c r="AF24" s="266">
        <f t="shared" si="20"/>
        <v>0</v>
      </c>
      <c r="AG24" s="264">
        <f>'Labor Rates'!Z24</f>
        <v>0</v>
      </c>
      <c r="AH24" s="269">
        <f t="shared" si="21"/>
        <v>0</v>
      </c>
      <c r="AI24" s="342">
        <f t="shared" si="2"/>
        <v>0</v>
      </c>
      <c r="AJ24" s="494">
        <f>'Phase 1 TA 1'!AJ24+'Phase 1 TA 2'!AJ24+'Phase 1 TA 3'!AJ24</f>
        <v>0</v>
      </c>
      <c r="AK24" s="251">
        <f>'Labor Rates'!AC24</f>
        <v>0</v>
      </c>
      <c r="AL24" s="266">
        <f t="shared" si="22"/>
        <v>0</v>
      </c>
      <c r="AM24" s="264">
        <f>'Labor Rates'!AE24</f>
        <v>0</v>
      </c>
      <c r="AN24" s="266">
        <f t="shared" si="23"/>
        <v>0</v>
      </c>
      <c r="AO24" s="264">
        <f>'Labor Rates'!AF24</f>
        <v>0</v>
      </c>
      <c r="AP24" s="269">
        <f t="shared" si="24"/>
        <v>0</v>
      </c>
      <c r="AQ24" s="342">
        <f t="shared" si="3"/>
        <v>0</v>
      </c>
      <c r="AR24" s="494">
        <f>'Phase 1 TA 1'!AR24+'Phase 1 TA 2'!AR24+'Phase 1 TA 3'!AR24</f>
        <v>0</v>
      </c>
      <c r="AS24" s="251">
        <f>'Labor Rates'!AI24</f>
        <v>0</v>
      </c>
      <c r="AT24" s="266">
        <f t="shared" si="25"/>
        <v>0</v>
      </c>
      <c r="AU24" s="264">
        <f>'Labor Rates'!AK24</f>
        <v>0</v>
      </c>
      <c r="AV24" s="266">
        <f t="shared" si="26"/>
        <v>0</v>
      </c>
      <c r="AW24" s="264">
        <f>'Labor Rates'!AL24</f>
        <v>0</v>
      </c>
      <c r="AX24" s="269">
        <f t="shared" si="27"/>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494">
        <f>'Phase 1 TA 1'!D25+'Phase 1 TA 2'!D25+'Phase 1 TA 3'!D25</f>
        <v>0</v>
      </c>
      <c r="E25" s="266">
        <f>'Labor Rates'!E25</f>
        <v>0</v>
      </c>
      <c r="F25" s="266">
        <f t="shared" si="8"/>
        <v>0</v>
      </c>
      <c r="G25" s="264">
        <f>'Labor Rates'!G25</f>
        <v>0</v>
      </c>
      <c r="H25" s="266">
        <f t="shared" si="9"/>
        <v>0</v>
      </c>
      <c r="I25" s="264">
        <f>'Labor Rates'!H25</f>
        <v>0</v>
      </c>
      <c r="J25" s="269">
        <f t="shared" si="10"/>
        <v>0</v>
      </c>
      <c r="K25" s="342">
        <f t="shared" si="11"/>
        <v>0</v>
      </c>
      <c r="L25" s="494">
        <f>'Phase 1 TA 1'!L25+'Phase 1 TA 2'!L25+'Phase 1 TA 3'!L25</f>
        <v>0</v>
      </c>
      <c r="M25" s="251">
        <f>'Labor Rates'!K25</f>
        <v>0</v>
      </c>
      <c r="N25" s="266">
        <f t="shared" si="12"/>
        <v>0</v>
      </c>
      <c r="O25" s="264">
        <f>'Labor Rates'!M25</f>
        <v>0</v>
      </c>
      <c r="P25" s="266">
        <f t="shared" si="13"/>
        <v>0</v>
      </c>
      <c r="Q25" s="264">
        <f>'Labor Rates'!N25</f>
        <v>0</v>
      </c>
      <c r="R25" s="269">
        <f t="shared" si="14"/>
        <v>0</v>
      </c>
      <c r="S25" s="342">
        <f t="shared" si="15"/>
        <v>0</v>
      </c>
      <c r="T25" s="494">
        <f>'Phase 1 TA 1'!T25+'Phase 1 TA 2'!T25+'Phase 1 TA 3'!T25</f>
        <v>0</v>
      </c>
      <c r="U25" s="251">
        <f>'Labor Rates'!Q25</f>
        <v>0</v>
      </c>
      <c r="V25" s="266">
        <f t="shared" si="16"/>
        <v>0</v>
      </c>
      <c r="W25" s="264">
        <f>'Labor Rates'!S25</f>
        <v>0</v>
      </c>
      <c r="X25" s="266">
        <f t="shared" si="17"/>
        <v>0</v>
      </c>
      <c r="Y25" s="264">
        <f>'Labor Rates'!T25</f>
        <v>0</v>
      </c>
      <c r="Z25" s="269">
        <f t="shared" si="18"/>
        <v>0</v>
      </c>
      <c r="AA25" s="342">
        <f t="shared" si="1"/>
        <v>0</v>
      </c>
      <c r="AB25" s="494">
        <f>'Phase 1 TA 1'!AB25+'Phase 1 TA 2'!AB25+'Phase 1 TA 3'!AB25</f>
        <v>0</v>
      </c>
      <c r="AC25" s="251">
        <f>'Labor Rates'!W25</f>
        <v>0</v>
      </c>
      <c r="AD25" s="266">
        <f t="shared" si="19"/>
        <v>0</v>
      </c>
      <c r="AE25" s="264">
        <f>'Labor Rates'!Y25</f>
        <v>0</v>
      </c>
      <c r="AF25" s="266">
        <f t="shared" si="20"/>
        <v>0</v>
      </c>
      <c r="AG25" s="264">
        <f>'Labor Rates'!Z25</f>
        <v>0</v>
      </c>
      <c r="AH25" s="269">
        <f t="shared" si="21"/>
        <v>0</v>
      </c>
      <c r="AI25" s="342">
        <f t="shared" si="2"/>
        <v>0</v>
      </c>
      <c r="AJ25" s="494">
        <f>'Phase 1 TA 1'!AJ25+'Phase 1 TA 2'!AJ25+'Phase 1 TA 3'!AJ25</f>
        <v>0</v>
      </c>
      <c r="AK25" s="251">
        <f>'Labor Rates'!AC25</f>
        <v>0</v>
      </c>
      <c r="AL25" s="266">
        <f t="shared" si="22"/>
        <v>0</v>
      </c>
      <c r="AM25" s="264">
        <f>'Labor Rates'!AE25</f>
        <v>0</v>
      </c>
      <c r="AN25" s="266">
        <f t="shared" si="23"/>
        <v>0</v>
      </c>
      <c r="AO25" s="264">
        <f>'Labor Rates'!AF25</f>
        <v>0</v>
      </c>
      <c r="AP25" s="269">
        <f t="shared" si="24"/>
        <v>0</v>
      </c>
      <c r="AQ25" s="342">
        <f t="shared" si="3"/>
        <v>0</v>
      </c>
      <c r="AR25" s="494">
        <f>'Phase 1 TA 1'!AR25+'Phase 1 TA 2'!AR25+'Phase 1 TA 3'!AR25</f>
        <v>0</v>
      </c>
      <c r="AS25" s="251">
        <f>'Labor Rates'!AI25</f>
        <v>0</v>
      </c>
      <c r="AT25" s="266">
        <f t="shared" si="25"/>
        <v>0</v>
      </c>
      <c r="AU25" s="264">
        <f>'Labor Rates'!AK25</f>
        <v>0</v>
      </c>
      <c r="AV25" s="266">
        <f t="shared" si="26"/>
        <v>0</v>
      </c>
      <c r="AW25" s="264">
        <f>'Labor Rates'!AL25</f>
        <v>0</v>
      </c>
      <c r="AX25" s="269">
        <f t="shared" si="27"/>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494">
        <f>'Phase 1 TA 1'!D26+'Phase 1 TA 2'!D26+'Phase 1 TA 3'!D26</f>
        <v>0</v>
      </c>
      <c r="E26" s="266">
        <f>'Labor Rates'!E26</f>
        <v>0</v>
      </c>
      <c r="F26" s="266">
        <f t="shared" si="8"/>
        <v>0</v>
      </c>
      <c r="G26" s="264">
        <f>'Labor Rates'!G26</f>
        <v>0</v>
      </c>
      <c r="H26" s="266">
        <f t="shared" si="9"/>
        <v>0</v>
      </c>
      <c r="I26" s="264">
        <f>'Labor Rates'!H26</f>
        <v>0</v>
      </c>
      <c r="J26" s="269">
        <f t="shared" si="10"/>
        <v>0</v>
      </c>
      <c r="K26" s="342">
        <f t="shared" si="11"/>
        <v>0</v>
      </c>
      <c r="L26" s="494">
        <f>'Phase 1 TA 1'!L26+'Phase 1 TA 2'!L26+'Phase 1 TA 3'!L26</f>
        <v>0</v>
      </c>
      <c r="M26" s="251">
        <f>'Labor Rates'!K26</f>
        <v>0</v>
      </c>
      <c r="N26" s="266">
        <f t="shared" si="12"/>
        <v>0</v>
      </c>
      <c r="O26" s="264">
        <f>'Labor Rates'!M26</f>
        <v>0</v>
      </c>
      <c r="P26" s="266">
        <f t="shared" si="13"/>
        <v>0</v>
      </c>
      <c r="Q26" s="264">
        <f>'Labor Rates'!N26</f>
        <v>0</v>
      </c>
      <c r="R26" s="269">
        <f t="shared" si="14"/>
        <v>0</v>
      </c>
      <c r="S26" s="342">
        <f t="shared" si="15"/>
        <v>0</v>
      </c>
      <c r="T26" s="494">
        <f>'Phase 1 TA 1'!T26+'Phase 1 TA 2'!T26+'Phase 1 TA 3'!T26</f>
        <v>0</v>
      </c>
      <c r="U26" s="251">
        <f>'Labor Rates'!Q26</f>
        <v>0</v>
      </c>
      <c r="V26" s="266">
        <f t="shared" si="16"/>
        <v>0</v>
      </c>
      <c r="W26" s="264">
        <f>'Labor Rates'!S26</f>
        <v>0</v>
      </c>
      <c r="X26" s="266">
        <f t="shared" si="17"/>
        <v>0</v>
      </c>
      <c r="Y26" s="264">
        <f>'Labor Rates'!T26</f>
        <v>0</v>
      </c>
      <c r="Z26" s="269">
        <f t="shared" si="18"/>
        <v>0</v>
      </c>
      <c r="AA26" s="342">
        <f t="shared" si="1"/>
        <v>0</v>
      </c>
      <c r="AB26" s="494">
        <f>'Phase 1 TA 1'!AB26+'Phase 1 TA 2'!AB26+'Phase 1 TA 3'!AB26</f>
        <v>0</v>
      </c>
      <c r="AC26" s="251">
        <f>'Labor Rates'!W26</f>
        <v>0</v>
      </c>
      <c r="AD26" s="266">
        <f t="shared" si="19"/>
        <v>0</v>
      </c>
      <c r="AE26" s="264">
        <f>'Labor Rates'!Y26</f>
        <v>0</v>
      </c>
      <c r="AF26" s="266">
        <f t="shared" si="20"/>
        <v>0</v>
      </c>
      <c r="AG26" s="264">
        <f>'Labor Rates'!Z26</f>
        <v>0</v>
      </c>
      <c r="AH26" s="269">
        <f t="shared" si="21"/>
        <v>0</v>
      </c>
      <c r="AI26" s="342">
        <f t="shared" si="2"/>
        <v>0</v>
      </c>
      <c r="AJ26" s="494">
        <f>'Phase 1 TA 1'!AJ26+'Phase 1 TA 2'!AJ26+'Phase 1 TA 3'!AJ26</f>
        <v>0</v>
      </c>
      <c r="AK26" s="251">
        <f>'Labor Rates'!AC26</f>
        <v>0</v>
      </c>
      <c r="AL26" s="266">
        <f t="shared" si="22"/>
        <v>0</v>
      </c>
      <c r="AM26" s="264">
        <f>'Labor Rates'!AE26</f>
        <v>0</v>
      </c>
      <c r="AN26" s="266">
        <f t="shared" si="23"/>
        <v>0</v>
      </c>
      <c r="AO26" s="264">
        <f>'Labor Rates'!AF26</f>
        <v>0</v>
      </c>
      <c r="AP26" s="269">
        <f t="shared" si="24"/>
        <v>0</v>
      </c>
      <c r="AQ26" s="342">
        <f t="shared" si="3"/>
        <v>0</v>
      </c>
      <c r="AR26" s="494">
        <f>'Phase 1 TA 1'!AR26+'Phase 1 TA 2'!AR26+'Phase 1 TA 3'!AR26</f>
        <v>0</v>
      </c>
      <c r="AS26" s="251">
        <f>'Labor Rates'!AI26</f>
        <v>0</v>
      </c>
      <c r="AT26" s="266">
        <f t="shared" si="25"/>
        <v>0</v>
      </c>
      <c r="AU26" s="264">
        <f>'Labor Rates'!AK26</f>
        <v>0</v>
      </c>
      <c r="AV26" s="266">
        <f t="shared" si="26"/>
        <v>0</v>
      </c>
      <c r="AW26" s="264">
        <f>'Labor Rates'!AL26</f>
        <v>0</v>
      </c>
      <c r="AX26" s="269">
        <f t="shared" si="27"/>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494">
        <f>'Phase 1 TA 1'!D27+'Phase 1 TA 2'!D27+'Phase 1 TA 3'!D27</f>
        <v>0</v>
      </c>
      <c r="E27" s="266">
        <f>'Labor Rates'!E27</f>
        <v>0</v>
      </c>
      <c r="F27" s="266">
        <f t="shared" si="8"/>
        <v>0</v>
      </c>
      <c r="G27" s="264">
        <f>'Labor Rates'!G27</f>
        <v>0</v>
      </c>
      <c r="H27" s="266">
        <f t="shared" si="9"/>
        <v>0</v>
      </c>
      <c r="I27" s="264">
        <f>'Labor Rates'!H27</f>
        <v>0</v>
      </c>
      <c r="J27" s="269">
        <f t="shared" si="10"/>
        <v>0</v>
      </c>
      <c r="K27" s="342">
        <f t="shared" si="11"/>
        <v>0</v>
      </c>
      <c r="L27" s="494">
        <f>'Phase 1 TA 1'!L27+'Phase 1 TA 2'!L27+'Phase 1 TA 3'!L27</f>
        <v>0</v>
      </c>
      <c r="M27" s="251">
        <f>'Labor Rates'!K27</f>
        <v>0</v>
      </c>
      <c r="N27" s="266">
        <f t="shared" si="12"/>
        <v>0</v>
      </c>
      <c r="O27" s="264">
        <f>'Labor Rates'!M27</f>
        <v>0</v>
      </c>
      <c r="P27" s="266">
        <f t="shared" si="13"/>
        <v>0</v>
      </c>
      <c r="Q27" s="264">
        <f>'Labor Rates'!N27</f>
        <v>0</v>
      </c>
      <c r="R27" s="269">
        <f t="shared" si="14"/>
        <v>0</v>
      </c>
      <c r="S27" s="342">
        <f t="shared" si="15"/>
        <v>0</v>
      </c>
      <c r="T27" s="494">
        <f>'Phase 1 TA 1'!T27+'Phase 1 TA 2'!T27+'Phase 1 TA 3'!T27</f>
        <v>0</v>
      </c>
      <c r="U27" s="251">
        <f>'Labor Rates'!Q27</f>
        <v>0</v>
      </c>
      <c r="V27" s="266">
        <f t="shared" si="16"/>
        <v>0</v>
      </c>
      <c r="W27" s="264">
        <f>'Labor Rates'!S27</f>
        <v>0</v>
      </c>
      <c r="X27" s="266">
        <f t="shared" si="17"/>
        <v>0</v>
      </c>
      <c r="Y27" s="264">
        <f>'Labor Rates'!T27</f>
        <v>0</v>
      </c>
      <c r="Z27" s="269">
        <f t="shared" si="18"/>
        <v>0</v>
      </c>
      <c r="AA27" s="342">
        <f t="shared" si="1"/>
        <v>0</v>
      </c>
      <c r="AB27" s="494">
        <f>'Phase 1 TA 1'!AB27+'Phase 1 TA 2'!AB27+'Phase 1 TA 3'!AB27</f>
        <v>0</v>
      </c>
      <c r="AC27" s="251">
        <f>'Labor Rates'!W27</f>
        <v>0</v>
      </c>
      <c r="AD27" s="266">
        <f t="shared" si="19"/>
        <v>0</v>
      </c>
      <c r="AE27" s="264">
        <f>'Labor Rates'!Y27</f>
        <v>0</v>
      </c>
      <c r="AF27" s="266">
        <f t="shared" si="20"/>
        <v>0</v>
      </c>
      <c r="AG27" s="264">
        <f>'Labor Rates'!Z27</f>
        <v>0</v>
      </c>
      <c r="AH27" s="269">
        <f t="shared" si="21"/>
        <v>0</v>
      </c>
      <c r="AI27" s="342">
        <f t="shared" si="2"/>
        <v>0</v>
      </c>
      <c r="AJ27" s="494">
        <f>'Phase 1 TA 1'!AJ27+'Phase 1 TA 2'!AJ27+'Phase 1 TA 3'!AJ27</f>
        <v>0</v>
      </c>
      <c r="AK27" s="251">
        <f>'Labor Rates'!AC27</f>
        <v>0</v>
      </c>
      <c r="AL27" s="266">
        <f t="shared" si="22"/>
        <v>0</v>
      </c>
      <c r="AM27" s="264">
        <f>'Labor Rates'!AE27</f>
        <v>0</v>
      </c>
      <c r="AN27" s="266">
        <f t="shared" si="23"/>
        <v>0</v>
      </c>
      <c r="AO27" s="264">
        <f>'Labor Rates'!AF27</f>
        <v>0</v>
      </c>
      <c r="AP27" s="269">
        <f t="shared" si="24"/>
        <v>0</v>
      </c>
      <c r="AQ27" s="342">
        <f t="shared" si="3"/>
        <v>0</v>
      </c>
      <c r="AR27" s="494">
        <f>'Phase 1 TA 1'!AR27+'Phase 1 TA 2'!AR27+'Phase 1 TA 3'!AR27</f>
        <v>0</v>
      </c>
      <c r="AS27" s="251">
        <f>'Labor Rates'!AI27</f>
        <v>0</v>
      </c>
      <c r="AT27" s="266">
        <f t="shared" si="25"/>
        <v>0</v>
      </c>
      <c r="AU27" s="264">
        <f>'Labor Rates'!AK27</f>
        <v>0</v>
      </c>
      <c r="AV27" s="266">
        <f t="shared" si="26"/>
        <v>0</v>
      </c>
      <c r="AW27" s="264">
        <f>'Labor Rates'!AL27</f>
        <v>0</v>
      </c>
      <c r="AX27" s="269">
        <f t="shared" si="27"/>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494">
        <f>'Phase 1 TA 1'!D28+'Phase 1 TA 2'!D28+'Phase 1 TA 3'!D28</f>
        <v>0</v>
      </c>
      <c r="E28" s="266">
        <f>'Labor Rates'!E28</f>
        <v>0</v>
      </c>
      <c r="F28" s="266">
        <f t="shared" si="8"/>
        <v>0</v>
      </c>
      <c r="G28" s="264">
        <f>'Labor Rates'!G28</f>
        <v>0</v>
      </c>
      <c r="H28" s="266">
        <f t="shared" si="9"/>
        <v>0</v>
      </c>
      <c r="I28" s="264">
        <f>'Labor Rates'!H28</f>
        <v>0</v>
      </c>
      <c r="J28" s="269">
        <f t="shared" si="10"/>
        <v>0</v>
      </c>
      <c r="K28" s="342">
        <f t="shared" si="11"/>
        <v>0</v>
      </c>
      <c r="L28" s="494">
        <f>'Phase 1 TA 1'!L28+'Phase 1 TA 2'!L28+'Phase 1 TA 3'!L28</f>
        <v>0</v>
      </c>
      <c r="M28" s="251">
        <f>'Labor Rates'!K28</f>
        <v>0</v>
      </c>
      <c r="N28" s="266">
        <f t="shared" si="12"/>
        <v>0</v>
      </c>
      <c r="O28" s="264">
        <f>'Labor Rates'!M28</f>
        <v>0</v>
      </c>
      <c r="P28" s="266">
        <f t="shared" si="13"/>
        <v>0</v>
      </c>
      <c r="Q28" s="264">
        <f>'Labor Rates'!N28</f>
        <v>0</v>
      </c>
      <c r="R28" s="269">
        <f t="shared" si="14"/>
        <v>0</v>
      </c>
      <c r="S28" s="342">
        <f t="shared" si="15"/>
        <v>0</v>
      </c>
      <c r="T28" s="494">
        <f>'Phase 1 TA 1'!T28+'Phase 1 TA 2'!T28+'Phase 1 TA 3'!T28</f>
        <v>0</v>
      </c>
      <c r="U28" s="251">
        <f>'Labor Rates'!Q28</f>
        <v>0</v>
      </c>
      <c r="V28" s="266">
        <f t="shared" si="16"/>
        <v>0</v>
      </c>
      <c r="W28" s="264">
        <f>'Labor Rates'!S28</f>
        <v>0</v>
      </c>
      <c r="X28" s="266">
        <f t="shared" si="17"/>
        <v>0</v>
      </c>
      <c r="Y28" s="264">
        <f>'Labor Rates'!T28</f>
        <v>0</v>
      </c>
      <c r="Z28" s="269">
        <f t="shared" si="18"/>
        <v>0</v>
      </c>
      <c r="AA28" s="342">
        <f t="shared" si="1"/>
        <v>0</v>
      </c>
      <c r="AB28" s="494">
        <f>'Phase 1 TA 1'!AB28+'Phase 1 TA 2'!AB28+'Phase 1 TA 3'!AB28</f>
        <v>0</v>
      </c>
      <c r="AC28" s="251">
        <f>'Labor Rates'!W28</f>
        <v>0</v>
      </c>
      <c r="AD28" s="266">
        <f t="shared" si="19"/>
        <v>0</v>
      </c>
      <c r="AE28" s="264">
        <f>'Labor Rates'!Y28</f>
        <v>0</v>
      </c>
      <c r="AF28" s="266">
        <f t="shared" si="20"/>
        <v>0</v>
      </c>
      <c r="AG28" s="264">
        <f>'Labor Rates'!Z28</f>
        <v>0</v>
      </c>
      <c r="AH28" s="269">
        <f t="shared" si="21"/>
        <v>0</v>
      </c>
      <c r="AI28" s="342">
        <f t="shared" si="2"/>
        <v>0</v>
      </c>
      <c r="AJ28" s="494">
        <f>'Phase 1 TA 1'!AJ28+'Phase 1 TA 2'!AJ28+'Phase 1 TA 3'!AJ28</f>
        <v>0</v>
      </c>
      <c r="AK28" s="251">
        <f>'Labor Rates'!AC28</f>
        <v>0</v>
      </c>
      <c r="AL28" s="266">
        <f t="shared" si="22"/>
        <v>0</v>
      </c>
      <c r="AM28" s="264">
        <f>'Labor Rates'!AE28</f>
        <v>0</v>
      </c>
      <c r="AN28" s="266">
        <f t="shared" si="23"/>
        <v>0</v>
      </c>
      <c r="AO28" s="264">
        <f>'Labor Rates'!AF28</f>
        <v>0</v>
      </c>
      <c r="AP28" s="269">
        <f t="shared" si="24"/>
        <v>0</v>
      </c>
      <c r="AQ28" s="342">
        <f t="shared" si="3"/>
        <v>0</v>
      </c>
      <c r="AR28" s="494">
        <f>'Phase 1 TA 1'!AR28+'Phase 1 TA 2'!AR28+'Phase 1 TA 3'!AR28</f>
        <v>0</v>
      </c>
      <c r="AS28" s="251">
        <f>'Labor Rates'!AI28</f>
        <v>0</v>
      </c>
      <c r="AT28" s="266">
        <f t="shared" si="25"/>
        <v>0</v>
      </c>
      <c r="AU28" s="264">
        <f>'Labor Rates'!AK28</f>
        <v>0</v>
      </c>
      <c r="AV28" s="266">
        <f t="shared" si="26"/>
        <v>0</v>
      </c>
      <c r="AW28" s="264">
        <f>'Labor Rates'!AL28</f>
        <v>0</v>
      </c>
      <c r="AX28" s="269">
        <f t="shared" si="27"/>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494">
        <f>'Phase 1 TA 1'!D29+'Phase 1 TA 2'!D29+'Phase 1 TA 3'!D29</f>
        <v>0</v>
      </c>
      <c r="E29" s="266">
        <f>'Labor Rates'!E29</f>
        <v>0</v>
      </c>
      <c r="F29" s="266">
        <f t="shared" si="8"/>
        <v>0</v>
      </c>
      <c r="G29" s="264">
        <f>'Labor Rates'!G29</f>
        <v>0</v>
      </c>
      <c r="H29" s="266">
        <f t="shared" si="9"/>
        <v>0</v>
      </c>
      <c r="I29" s="264">
        <f>'Labor Rates'!H29</f>
        <v>0</v>
      </c>
      <c r="J29" s="269">
        <f t="shared" si="10"/>
        <v>0</v>
      </c>
      <c r="K29" s="342">
        <f t="shared" si="11"/>
        <v>0</v>
      </c>
      <c r="L29" s="494">
        <f>'Phase 1 TA 1'!L29+'Phase 1 TA 2'!L29+'Phase 1 TA 3'!L29</f>
        <v>0</v>
      </c>
      <c r="M29" s="251">
        <f>'Labor Rates'!K29</f>
        <v>0</v>
      </c>
      <c r="N29" s="266">
        <f t="shared" si="12"/>
        <v>0</v>
      </c>
      <c r="O29" s="264">
        <f>'Labor Rates'!M29</f>
        <v>0</v>
      </c>
      <c r="P29" s="266">
        <f t="shared" si="13"/>
        <v>0</v>
      </c>
      <c r="Q29" s="264">
        <f>'Labor Rates'!N29</f>
        <v>0</v>
      </c>
      <c r="R29" s="269">
        <f t="shared" si="14"/>
        <v>0</v>
      </c>
      <c r="S29" s="342">
        <f t="shared" si="15"/>
        <v>0</v>
      </c>
      <c r="T29" s="494">
        <f>'Phase 1 TA 1'!T29+'Phase 1 TA 2'!T29+'Phase 1 TA 3'!T29</f>
        <v>0</v>
      </c>
      <c r="U29" s="251">
        <f>'Labor Rates'!Q29</f>
        <v>0</v>
      </c>
      <c r="V29" s="266">
        <f t="shared" si="16"/>
        <v>0</v>
      </c>
      <c r="W29" s="264">
        <f>'Labor Rates'!S29</f>
        <v>0</v>
      </c>
      <c r="X29" s="266">
        <f t="shared" si="17"/>
        <v>0</v>
      </c>
      <c r="Y29" s="264">
        <f>'Labor Rates'!T29</f>
        <v>0</v>
      </c>
      <c r="Z29" s="269">
        <f t="shared" si="18"/>
        <v>0</v>
      </c>
      <c r="AA29" s="342">
        <f t="shared" si="1"/>
        <v>0</v>
      </c>
      <c r="AB29" s="494">
        <f>'Phase 1 TA 1'!AB29+'Phase 1 TA 2'!AB29+'Phase 1 TA 3'!AB29</f>
        <v>0</v>
      </c>
      <c r="AC29" s="251">
        <f>'Labor Rates'!W29</f>
        <v>0</v>
      </c>
      <c r="AD29" s="266">
        <f t="shared" si="19"/>
        <v>0</v>
      </c>
      <c r="AE29" s="264">
        <f>'Labor Rates'!Y29</f>
        <v>0</v>
      </c>
      <c r="AF29" s="266">
        <f t="shared" si="20"/>
        <v>0</v>
      </c>
      <c r="AG29" s="264">
        <f>'Labor Rates'!Z29</f>
        <v>0</v>
      </c>
      <c r="AH29" s="269">
        <f t="shared" si="21"/>
        <v>0</v>
      </c>
      <c r="AI29" s="342">
        <f t="shared" si="2"/>
        <v>0</v>
      </c>
      <c r="AJ29" s="494">
        <f>'Phase 1 TA 1'!AJ29+'Phase 1 TA 2'!AJ29+'Phase 1 TA 3'!AJ29</f>
        <v>0</v>
      </c>
      <c r="AK29" s="251">
        <f>'Labor Rates'!AC29</f>
        <v>0</v>
      </c>
      <c r="AL29" s="266">
        <f t="shared" si="22"/>
        <v>0</v>
      </c>
      <c r="AM29" s="264">
        <f>'Labor Rates'!AE29</f>
        <v>0</v>
      </c>
      <c r="AN29" s="266">
        <f t="shared" si="23"/>
        <v>0</v>
      </c>
      <c r="AO29" s="264">
        <f>'Labor Rates'!AF29</f>
        <v>0</v>
      </c>
      <c r="AP29" s="269">
        <f t="shared" si="24"/>
        <v>0</v>
      </c>
      <c r="AQ29" s="342">
        <f t="shared" si="3"/>
        <v>0</v>
      </c>
      <c r="AR29" s="494">
        <f>'Phase 1 TA 1'!AR29+'Phase 1 TA 2'!AR29+'Phase 1 TA 3'!AR29</f>
        <v>0</v>
      </c>
      <c r="AS29" s="251">
        <f>'Labor Rates'!AI29</f>
        <v>0</v>
      </c>
      <c r="AT29" s="266">
        <f t="shared" si="25"/>
        <v>0</v>
      </c>
      <c r="AU29" s="264">
        <f>'Labor Rates'!AK29</f>
        <v>0</v>
      </c>
      <c r="AV29" s="266">
        <f t="shared" si="26"/>
        <v>0</v>
      </c>
      <c r="AW29" s="264">
        <f>'Labor Rates'!AL29</f>
        <v>0</v>
      </c>
      <c r="AX29" s="269">
        <f t="shared" si="27"/>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494">
        <f>'Phase 1 TA 1'!D30+'Phase 1 TA 2'!D30+'Phase 1 TA 3'!D30</f>
        <v>0</v>
      </c>
      <c r="E30" s="266">
        <f>'Labor Rates'!E30</f>
        <v>0</v>
      </c>
      <c r="F30" s="266">
        <f t="shared" si="8"/>
        <v>0</v>
      </c>
      <c r="G30" s="264">
        <f>'Labor Rates'!G30</f>
        <v>0</v>
      </c>
      <c r="H30" s="266">
        <f t="shared" si="9"/>
        <v>0</v>
      </c>
      <c r="I30" s="264">
        <f>'Labor Rates'!H30</f>
        <v>0</v>
      </c>
      <c r="J30" s="269">
        <f t="shared" si="10"/>
        <v>0</v>
      </c>
      <c r="K30" s="342">
        <f t="shared" si="11"/>
        <v>0</v>
      </c>
      <c r="L30" s="494">
        <f>'Phase 1 TA 1'!L30+'Phase 1 TA 2'!L30+'Phase 1 TA 3'!L30</f>
        <v>0</v>
      </c>
      <c r="M30" s="251">
        <f>'Labor Rates'!K30</f>
        <v>0</v>
      </c>
      <c r="N30" s="266">
        <f t="shared" si="12"/>
        <v>0</v>
      </c>
      <c r="O30" s="264">
        <f>'Labor Rates'!M30</f>
        <v>0</v>
      </c>
      <c r="P30" s="266">
        <f t="shared" si="13"/>
        <v>0</v>
      </c>
      <c r="Q30" s="264">
        <f>'Labor Rates'!N30</f>
        <v>0</v>
      </c>
      <c r="R30" s="269">
        <f t="shared" si="14"/>
        <v>0</v>
      </c>
      <c r="S30" s="342">
        <f t="shared" si="15"/>
        <v>0</v>
      </c>
      <c r="T30" s="494">
        <f>'Phase 1 TA 1'!T30+'Phase 1 TA 2'!T30+'Phase 1 TA 3'!T30</f>
        <v>0</v>
      </c>
      <c r="U30" s="251">
        <f>'Labor Rates'!Q30</f>
        <v>0</v>
      </c>
      <c r="V30" s="266">
        <f t="shared" si="16"/>
        <v>0</v>
      </c>
      <c r="W30" s="264">
        <f>'Labor Rates'!S30</f>
        <v>0</v>
      </c>
      <c r="X30" s="266">
        <f t="shared" si="17"/>
        <v>0</v>
      </c>
      <c r="Y30" s="264">
        <f>'Labor Rates'!T30</f>
        <v>0</v>
      </c>
      <c r="Z30" s="269">
        <f t="shared" si="18"/>
        <v>0</v>
      </c>
      <c r="AA30" s="342">
        <f t="shared" si="1"/>
        <v>0</v>
      </c>
      <c r="AB30" s="494">
        <f>'Phase 1 TA 1'!AB30+'Phase 1 TA 2'!AB30+'Phase 1 TA 3'!AB30</f>
        <v>0</v>
      </c>
      <c r="AC30" s="251">
        <f>'Labor Rates'!W30</f>
        <v>0</v>
      </c>
      <c r="AD30" s="266">
        <f t="shared" si="19"/>
        <v>0</v>
      </c>
      <c r="AE30" s="264">
        <f>'Labor Rates'!Y30</f>
        <v>0</v>
      </c>
      <c r="AF30" s="266">
        <f t="shared" si="20"/>
        <v>0</v>
      </c>
      <c r="AG30" s="264">
        <f>'Labor Rates'!Z30</f>
        <v>0</v>
      </c>
      <c r="AH30" s="269">
        <f t="shared" si="21"/>
        <v>0</v>
      </c>
      <c r="AI30" s="342">
        <f t="shared" si="2"/>
        <v>0</v>
      </c>
      <c r="AJ30" s="494">
        <f>'Phase 1 TA 1'!AJ30+'Phase 1 TA 2'!AJ30+'Phase 1 TA 3'!AJ30</f>
        <v>0</v>
      </c>
      <c r="AK30" s="251">
        <f>'Labor Rates'!AC30</f>
        <v>0</v>
      </c>
      <c r="AL30" s="266">
        <f t="shared" si="22"/>
        <v>0</v>
      </c>
      <c r="AM30" s="264">
        <f>'Labor Rates'!AE30</f>
        <v>0</v>
      </c>
      <c r="AN30" s="266">
        <f t="shared" si="23"/>
        <v>0</v>
      </c>
      <c r="AO30" s="264">
        <f>'Labor Rates'!AF30</f>
        <v>0</v>
      </c>
      <c r="AP30" s="269">
        <f t="shared" si="24"/>
        <v>0</v>
      </c>
      <c r="AQ30" s="342">
        <f t="shared" si="3"/>
        <v>0</v>
      </c>
      <c r="AR30" s="494">
        <f>'Phase 1 TA 1'!AR30+'Phase 1 TA 2'!AR30+'Phase 1 TA 3'!AR30</f>
        <v>0</v>
      </c>
      <c r="AS30" s="251">
        <f>'Labor Rates'!AI30</f>
        <v>0</v>
      </c>
      <c r="AT30" s="266">
        <f t="shared" si="25"/>
        <v>0</v>
      </c>
      <c r="AU30" s="264">
        <f>'Labor Rates'!AK30</f>
        <v>0</v>
      </c>
      <c r="AV30" s="266">
        <f t="shared" si="26"/>
        <v>0</v>
      </c>
      <c r="AW30" s="264">
        <f>'Labor Rates'!AL30</f>
        <v>0</v>
      </c>
      <c r="AX30" s="269">
        <f t="shared" si="27"/>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494">
        <f>'Phase 1 TA 1'!D31+'Phase 1 TA 2'!D31+'Phase 1 TA 3'!D31</f>
        <v>0</v>
      </c>
      <c r="E31" s="266">
        <f>'Labor Rates'!E31</f>
        <v>0</v>
      </c>
      <c r="F31" s="266">
        <f t="shared" si="8"/>
        <v>0</v>
      </c>
      <c r="G31" s="264">
        <f>'Labor Rates'!G31</f>
        <v>0</v>
      </c>
      <c r="H31" s="266">
        <f t="shared" si="9"/>
        <v>0</v>
      </c>
      <c r="I31" s="264">
        <f>'Labor Rates'!H31</f>
        <v>0</v>
      </c>
      <c r="J31" s="269">
        <f t="shared" si="10"/>
        <v>0</v>
      </c>
      <c r="K31" s="342">
        <f t="shared" si="11"/>
        <v>0</v>
      </c>
      <c r="L31" s="494">
        <f>'Phase 1 TA 1'!L31+'Phase 1 TA 2'!L31+'Phase 1 TA 3'!L31</f>
        <v>0</v>
      </c>
      <c r="M31" s="251">
        <f>'Labor Rates'!K31</f>
        <v>0</v>
      </c>
      <c r="N31" s="266">
        <f t="shared" si="12"/>
        <v>0</v>
      </c>
      <c r="O31" s="264">
        <f>'Labor Rates'!M31</f>
        <v>0</v>
      </c>
      <c r="P31" s="266">
        <f t="shared" si="13"/>
        <v>0</v>
      </c>
      <c r="Q31" s="264">
        <f>'Labor Rates'!N31</f>
        <v>0</v>
      </c>
      <c r="R31" s="269">
        <f t="shared" si="14"/>
        <v>0</v>
      </c>
      <c r="S31" s="342">
        <f t="shared" si="15"/>
        <v>0</v>
      </c>
      <c r="T31" s="494">
        <f>'Phase 1 TA 1'!T31+'Phase 1 TA 2'!T31+'Phase 1 TA 3'!T31</f>
        <v>0</v>
      </c>
      <c r="U31" s="251">
        <f>'Labor Rates'!Q31</f>
        <v>0</v>
      </c>
      <c r="V31" s="266">
        <f t="shared" si="16"/>
        <v>0</v>
      </c>
      <c r="W31" s="264">
        <f>'Labor Rates'!S31</f>
        <v>0</v>
      </c>
      <c r="X31" s="266">
        <f t="shared" si="17"/>
        <v>0</v>
      </c>
      <c r="Y31" s="264">
        <f>'Labor Rates'!T31</f>
        <v>0</v>
      </c>
      <c r="Z31" s="269">
        <f t="shared" si="18"/>
        <v>0</v>
      </c>
      <c r="AA31" s="342">
        <f t="shared" si="1"/>
        <v>0</v>
      </c>
      <c r="AB31" s="494">
        <f>'Phase 1 TA 1'!AB31+'Phase 1 TA 2'!AB31+'Phase 1 TA 3'!AB31</f>
        <v>0</v>
      </c>
      <c r="AC31" s="251">
        <f>'Labor Rates'!W31</f>
        <v>0</v>
      </c>
      <c r="AD31" s="266">
        <f t="shared" si="19"/>
        <v>0</v>
      </c>
      <c r="AE31" s="264">
        <f>'Labor Rates'!Y31</f>
        <v>0</v>
      </c>
      <c r="AF31" s="266">
        <f t="shared" si="20"/>
        <v>0</v>
      </c>
      <c r="AG31" s="264">
        <f>'Labor Rates'!Z31</f>
        <v>0</v>
      </c>
      <c r="AH31" s="269">
        <f t="shared" si="21"/>
        <v>0</v>
      </c>
      <c r="AI31" s="342">
        <f t="shared" si="2"/>
        <v>0</v>
      </c>
      <c r="AJ31" s="494">
        <f>'Phase 1 TA 1'!AJ31+'Phase 1 TA 2'!AJ31+'Phase 1 TA 3'!AJ31</f>
        <v>0</v>
      </c>
      <c r="AK31" s="251">
        <f>'Labor Rates'!AC31</f>
        <v>0</v>
      </c>
      <c r="AL31" s="266">
        <f t="shared" si="22"/>
        <v>0</v>
      </c>
      <c r="AM31" s="264">
        <f>'Labor Rates'!AE31</f>
        <v>0</v>
      </c>
      <c r="AN31" s="266">
        <f t="shared" si="23"/>
        <v>0</v>
      </c>
      <c r="AO31" s="264">
        <f>'Labor Rates'!AF31</f>
        <v>0</v>
      </c>
      <c r="AP31" s="269">
        <f t="shared" si="24"/>
        <v>0</v>
      </c>
      <c r="AQ31" s="342">
        <f t="shared" si="3"/>
        <v>0</v>
      </c>
      <c r="AR31" s="494">
        <f>'Phase 1 TA 1'!AR31+'Phase 1 TA 2'!AR31+'Phase 1 TA 3'!AR31</f>
        <v>0</v>
      </c>
      <c r="AS31" s="251">
        <f>'Labor Rates'!AI31</f>
        <v>0</v>
      </c>
      <c r="AT31" s="266">
        <f t="shared" si="25"/>
        <v>0</v>
      </c>
      <c r="AU31" s="264">
        <f>'Labor Rates'!AK31</f>
        <v>0</v>
      </c>
      <c r="AV31" s="266">
        <f t="shared" si="26"/>
        <v>0</v>
      </c>
      <c r="AW31" s="264">
        <f>'Labor Rates'!AL31</f>
        <v>0</v>
      </c>
      <c r="AX31" s="269">
        <f t="shared" si="27"/>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
        <v>1</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
        <v>2</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501" t="s">
        <v>74</v>
      </c>
      <c r="C40" s="325" t="s">
        <v>115</v>
      </c>
      <c r="D40" s="377"/>
      <c r="E40" s="375"/>
      <c r="F40" s="376"/>
      <c r="G40" s="376"/>
      <c r="H40" s="376"/>
      <c r="I40" s="376"/>
      <c r="J40" s="376"/>
      <c r="K40" s="342">
        <f>'Phase 1 TA 1'!K40+'Phase 1 TA 2'!K40+'Phase 1 TA 3'!K40</f>
        <v>0</v>
      </c>
      <c r="L40" s="374"/>
      <c r="M40" s="375"/>
      <c r="N40" s="376"/>
      <c r="O40" s="376"/>
      <c r="P40" s="376"/>
      <c r="Q40" s="376"/>
      <c r="R40" s="376"/>
      <c r="S40" s="342">
        <f>'Phase 1 TA 1'!S40+'Phase 1 TA 2'!S40+'Phase 1 TA 3'!S40</f>
        <v>0</v>
      </c>
      <c r="T40" s="374"/>
      <c r="U40" s="375"/>
      <c r="V40" s="376"/>
      <c r="W40" s="376"/>
      <c r="X40" s="376"/>
      <c r="Y40" s="376"/>
      <c r="Z40" s="376"/>
      <c r="AA40" s="342">
        <f>'Phase 1 TA 1'!AA40+'Phase 1 TA 2'!AA40+'Phase 1 TA 3'!AA40</f>
        <v>0</v>
      </c>
      <c r="AB40" s="374"/>
      <c r="AC40" s="375"/>
      <c r="AD40" s="376"/>
      <c r="AE40" s="376"/>
      <c r="AF40" s="376"/>
      <c r="AG40" s="376"/>
      <c r="AH40" s="376"/>
      <c r="AI40" s="342">
        <f>'Phase 1 TA 1'!AI40+'Phase 1 TA 2'!AI40+'Phase 1 TA 3'!AI40</f>
        <v>0</v>
      </c>
      <c r="AJ40" s="374"/>
      <c r="AK40" s="375"/>
      <c r="AL40" s="376"/>
      <c r="AM40" s="376"/>
      <c r="AN40" s="376"/>
      <c r="AO40" s="376"/>
      <c r="AP40" s="376"/>
      <c r="AQ40" s="342">
        <f>'Phase 1 TA 1'!AQ40+'Phase 1 TA 2'!AQ40+'Phase 1 TA 3'!AQ40</f>
        <v>0</v>
      </c>
      <c r="AR40" s="378"/>
      <c r="AS40" s="374"/>
      <c r="AT40" s="374"/>
      <c r="AU40" s="374"/>
      <c r="AV40" s="374"/>
      <c r="AW40" s="374"/>
      <c r="AX40" s="376"/>
      <c r="AY40" s="342">
        <f>'Phase 1 TA 1'!AY40+'Phase 1 TA 2'!AY40+'Phase 1 TA 3'!AY40</f>
        <v>0</v>
      </c>
      <c r="AZ40" s="498"/>
      <c r="BA40" s="347">
        <f>K40+S40+AA40+AI40+AQ40+AY40</f>
        <v>0</v>
      </c>
    </row>
    <row r="41" spans="1:53" ht="13" x14ac:dyDescent="0.3">
      <c r="A41" s="11"/>
      <c r="B41" s="501" t="s">
        <v>75</v>
      </c>
      <c r="C41" s="325" t="s">
        <v>115</v>
      </c>
      <c r="D41" s="377"/>
      <c r="E41" s="375"/>
      <c r="F41" s="376"/>
      <c r="G41" s="376"/>
      <c r="H41" s="376"/>
      <c r="I41" s="376"/>
      <c r="J41" s="376"/>
      <c r="K41" s="342">
        <f>'Phase 1 TA 1'!K41+'Phase 1 TA 2'!K41+'Phase 1 TA 3'!K41</f>
        <v>0</v>
      </c>
      <c r="L41" s="374"/>
      <c r="M41" s="375"/>
      <c r="N41" s="376"/>
      <c r="O41" s="376"/>
      <c r="P41" s="376"/>
      <c r="Q41" s="376"/>
      <c r="R41" s="376"/>
      <c r="S41" s="342">
        <f>'Phase 1 TA 1'!S41+'Phase 1 TA 2'!S41+'Phase 1 TA 3'!S41</f>
        <v>0</v>
      </c>
      <c r="T41" s="374"/>
      <c r="U41" s="375"/>
      <c r="V41" s="376"/>
      <c r="W41" s="376"/>
      <c r="X41" s="376"/>
      <c r="Y41" s="376"/>
      <c r="Z41" s="376"/>
      <c r="AA41" s="342">
        <f>'Phase 1 TA 1'!AA41+'Phase 1 TA 2'!AA41+'Phase 1 TA 3'!AA41</f>
        <v>0</v>
      </c>
      <c r="AB41" s="374"/>
      <c r="AC41" s="375"/>
      <c r="AD41" s="376"/>
      <c r="AE41" s="376"/>
      <c r="AF41" s="376"/>
      <c r="AG41" s="376"/>
      <c r="AH41" s="376"/>
      <c r="AI41" s="342">
        <f>'Phase 1 TA 1'!AI41+'Phase 1 TA 2'!AI41+'Phase 1 TA 3'!AI41</f>
        <v>0</v>
      </c>
      <c r="AJ41" s="374"/>
      <c r="AK41" s="375"/>
      <c r="AL41" s="376"/>
      <c r="AM41" s="376"/>
      <c r="AN41" s="376"/>
      <c r="AO41" s="376"/>
      <c r="AP41" s="376"/>
      <c r="AQ41" s="342">
        <f>'Phase 1 TA 1'!AQ41+'Phase 1 TA 2'!AQ41+'Phase 1 TA 3'!AQ41</f>
        <v>0</v>
      </c>
      <c r="AR41" s="378"/>
      <c r="AS41" s="374"/>
      <c r="AT41" s="374"/>
      <c r="AU41" s="374"/>
      <c r="AV41" s="374"/>
      <c r="AW41" s="374"/>
      <c r="AX41" s="376"/>
      <c r="AY41" s="342">
        <f>'Phase 1 TA 1'!AY41+'Phase 1 TA 2'!AY41+'Phase 1 TA 3'!AY41</f>
        <v>0</v>
      </c>
      <c r="AZ41" s="498"/>
      <c r="BA41" s="347">
        <f>K41+S41+AA41+AI41+AQ41+AY41</f>
        <v>0</v>
      </c>
    </row>
    <row r="42" spans="1:53" ht="13" x14ac:dyDescent="0.3">
      <c r="A42" s="11"/>
      <c r="B42" s="501" t="s">
        <v>76</v>
      </c>
      <c r="C42" s="325" t="s">
        <v>115</v>
      </c>
      <c r="D42" s="377"/>
      <c r="E42" s="375"/>
      <c r="F42" s="376"/>
      <c r="G42" s="376"/>
      <c r="H42" s="376"/>
      <c r="I42" s="376"/>
      <c r="J42" s="376"/>
      <c r="K42" s="342">
        <f>'Phase 1 TA 1'!K42+'Phase 1 TA 2'!K42+'Phase 1 TA 3'!K42</f>
        <v>0</v>
      </c>
      <c r="L42" s="374"/>
      <c r="M42" s="375"/>
      <c r="N42" s="376"/>
      <c r="O42" s="376"/>
      <c r="P42" s="376"/>
      <c r="Q42" s="376"/>
      <c r="R42" s="376"/>
      <c r="S42" s="342">
        <f>'Phase 1 TA 1'!S42+'Phase 1 TA 2'!S42+'Phase 1 TA 3'!S42</f>
        <v>0</v>
      </c>
      <c r="T42" s="374"/>
      <c r="U42" s="375"/>
      <c r="V42" s="376"/>
      <c r="W42" s="376"/>
      <c r="X42" s="376"/>
      <c r="Y42" s="376"/>
      <c r="Z42" s="376"/>
      <c r="AA42" s="342">
        <f>'Phase 1 TA 1'!AA42+'Phase 1 TA 2'!AA42+'Phase 1 TA 3'!AA42</f>
        <v>0</v>
      </c>
      <c r="AB42" s="374"/>
      <c r="AC42" s="375"/>
      <c r="AD42" s="376"/>
      <c r="AE42" s="376"/>
      <c r="AF42" s="376"/>
      <c r="AG42" s="376"/>
      <c r="AH42" s="376"/>
      <c r="AI42" s="342">
        <f>'Phase 1 TA 1'!AI42+'Phase 1 TA 2'!AI42+'Phase 1 TA 3'!AI42</f>
        <v>0</v>
      </c>
      <c r="AJ42" s="374"/>
      <c r="AK42" s="375"/>
      <c r="AL42" s="376"/>
      <c r="AM42" s="376"/>
      <c r="AN42" s="376"/>
      <c r="AO42" s="376"/>
      <c r="AP42" s="376"/>
      <c r="AQ42" s="342">
        <f>'Phase 1 TA 1'!AQ42+'Phase 1 TA 2'!AQ42+'Phase 1 TA 3'!AQ42</f>
        <v>0</v>
      </c>
      <c r="AR42" s="378"/>
      <c r="AS42" s="374"/>
      <c r="AT42" s="374"/>
      <c r="AU42" s="374"/>
      <c r="AV42" s="374"/>
      <c r="AW42" s="374"/>
      <c r="AX42" s="376"/>
      <c r="AY42" s="342">
        <f>'Phase 1 TA 1'!AY42+'Phase 1 TA 2'!AY42+'Phase 1 TA 3'!AY42</f>
        <v>0</v>
      </c>
      <c r="AZ42" s="498"/>
      <c r="BA42" s="347">
        <f>K42+S42+AA42+AI42+AQ42+AY42</f>
        <v>0</v>
      </c>
    </row>
    <row r="43" spans="1:53" ht="23" x14ac:dyDescent="0.3">
      <c r="A43" s="11"/>
      <c r="B43" s="502" t="s">
        <v>77</v>
      </c>
      <c r="C43" s="325" t="s">
        <v>115</v>
      </c>
      <c r="D43" s="377"/>
      <c r="E43" s="375"/>
      <c r="F43" s="376"/>
      <c r="G43" s="376"/>
      <c r="H43" s="376"/>
      <c r="I43" s="376"/>
      <c r="J43" s="376"/>
      <c r="K43" s="342">
        <f>'Phase 1 TA 1'!K43+'Phase 1 TA 2'!K43+'Phase 1 TA 3'!K43</f>
        <v>0</v>
      </c>
      <c r="L43" s="374"/>
      <c r="M43" s="375"/>
      <c r="N43" s="376"/>
      <c r="O43" s="376"/>
      <c r="P43" s="376"/>
      <c r="Q43" s="376"/>
      <c r="R43" s="376"/>
      <c r="S43" s="342">
        <f>'Phase 1 TA 1'!S43+'Phase 1 TA 2'!S43+'Phase 1 TA 3'!S43</f>
        <v>0</v>
      </c>
      <c r="T43" s="374"/>
      <c r="U43" s="375"/>
      <c r="V43" s="376"/>
      <c r="W43" s="376"/>
      <c r="X43" s="376"/>
      <c r="Y43" s="376"/>
      <c r="Z43" s="376"/>
      <c r="AA43" s="342">
        <f>'Phase 1 TA 1'!AA43+'Phase 1 TA 2'!AA43+'Phase 1 TA 3'!AA43</f>
        <v>0</v>
      </c>
      <c r="AB43" s="374"/>
      <c r="AC43" s="375"/>
      <c r="AD43" s="376"/>
      <c r="AE43" s="376"/>
      <c r="AF43" s="376"/>
      <c r="AG43" s="376"/>
      <c r="AH43" s="376"/>
      <c r="AI43" s="342">
        <f>'Phase 1 TA 1'!AI43+'Phase 1 TA 2'!AI43+'Phase 1 TA 3'!AI43</f>
        <v>0</v>
      </c>
      <c r="AJ43" s="374"/>
      <c r="AK43" s="375"/>
      <c r="AL43" s="376"/>
      <c r="AM43" s="376"/>
      <c r="AN43" s="376"/>
      <c r="AO43" s="376"/>
      <c r="AP43" s="376"/>
      <c r="AQ43" s="342">
        <f>'Phase 1 TA 1'!AQ43+'Phase 1 TA 2'!AQ43+'Phase 1 TA 3'!AQ43</f>
        <v>0</v>
      </c>
      <c r="AR43" s="378"/>
      <c r="AS43" s="374"/>
      <c r="AT43" s="374"/>
      <c r="AU43" s="374"/>
      <c r="AV43" s="374"/>
      <c r="AW43" s="374"/>
      <c r="AX43" s="376"/>
      <c r="AY43" s="342">
        <f>'Phase 1 TA 1'!AY43+'Phase 1 TA 2'!AY43+'Phase 1 TA 3'!AY43</f>
        <v>0</v>
      </c>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421" t="s">
        <v>341</v>
      </c>
      <c r="BA45" s="347"/>
    </row>
    <row r="46" spans="1:53" ht="13" x14ac:dyDescent="0.3">
      <c r="A46" s="11"/>
      <c r="B46" s="501" t="s">
        <v>35</v>
      </c>
      <c r="C46" s="155" t="s">
        <v>116</v>
      </c>
      <c r="D46" s="494">
        <f>'Phase 1 TA 1'!D46+'Phase 1 TA 2'!D46+'Phase 1 TA 3'!D46</f>
        <v>0</v>
      </c>
      <c r="E46" s="266">
        <f>'Phase 1 TA 1'!E46</f>
        <v>0</v>
      </c>
      <c r="F46" s="373"/>
      <c r="G46" s="373"/>
      <c r="H46" s="373"/>
      <c r="I46" s="373"/>
      <c r="J46" s="373"/>
      <c r="K46" s="342">
        <f>D46*E46</f>
        <v>0</v>
      </c>
      <c r="L46" s="494">
        <f>'Phase 1 TA 1'!L46+'Phase 1 TA 2'!L46+'Phase 1 TA 3'!L46</f>
        <v>0</v>
      </c>
      <c r="M46" s="266">
        <f>'Phase 1 TA 1'!M46</f>
        <v>0</v>
      </c>
      <c r="N46" s="373"/>
      <c r="O46" s="373"/>
      <c r="P46" s="373"/>
      <c r="Q46" s="373"/>
      <c r="R46" s="373"/>
      <c r="S46" s="342">
        <f>L46*M46</f>
        <v>0</v>
      </c>
      <c r="T46" s="494">
        <f>'Phase 1 TA 1'!T46+'Phase 1 TA 2'!T46+'Phase 1 TA 3'!T46</f>
        <v>0</v>
      </c>
      <c r="U46" s="266">
        <f>'Phase 1 TA 1'!U46</f>
        <v>0</v>
      </c>
      <c r="V46" s="373"/>
      <c r="W46" s="373"/>
      <c r="X46" s="373"/>
      <c r="Y46" s="373"/>
      <c r="Z46" s="373"/>
      <c r="AA46" s="342">
        <f>T46*U46</f>
        <v>0</v>
      </c>
      <c r="AB46" s="494">
        <f>'Phase 1 TA 1'!AB46+'Phase 1 TA 2'!AB46+'Phase 1 TA 3'!AB46</f>
        <v>0</v>
      </c>
      <c r="AC46" s="266">
        <f>'Phase 1 TA 1'!AC46</f>
        <v>0</v>
      </c>
      <c r="AD46" s="373"/>
      <c r="AE46" s="373"/>
      <c r="AF46" s="373"/>
      <c r="AG46" s="373"/>
      <c r="AH46" s="373"/>
      <c r="AI46" s="342">
        <f>AB46*AC46</f>
        <v>0</v>
      </c>
      <c r="AJ46" s="494">
        <f>'Phase 1 TA 1'!AJ46+'Phase 1 TA 2'!AJ46+'Phase 1 TA 3'!AJ46</f>
        <v>0</v>
      </c>
      <c r="AK46" s="266">
        <f>'Phase 1 TA 1'!AK46</f>
        <v>0</v>
      </c>
      <c r="AL46" s="373"/>
      <c r="AM46" s="373"/>
      <c r="AN46" s="373"/>
      <c r="AO46" s="373"/>
      <c r="AP46" s="373"/>
      <c r="AQ46" s="342">
        <f>AJ46*AK46</f>
        <v>0</v>
      </c>
      <c r="AR46" s="494">
        <f>'Phase 1 TA 1'!AR46+'Phase 1 TA 2'!AR46+'Phase 1 TA 3'!AR46</f>
        <v>0</v>
      </c>
      <c r="AS46" s="266">
        <f>'Phase 1 TA 1'!AS46</f>
        <v>0</v>
      </c>
      <c r="AT46" s="379"/>
      <c r="AU46" s="379"/>
      <c r="AV46" s="379"/>
      <c r="AW46" s="379"/>
      <c r="AX46" s="373"/>
      <c r="AY46" s="342">
        <f>AR46*AS46</f>
        <v>0</v>
      </c>
      <c r="AZ46" s="491">
        <f>SUM(D46,L46,T46,AB46,AJ46,AR46)</f>
        <v>0</v>
      </c>
      <c r="BA46" s="347">
        <f>K46+S46+AA46+AI46+AQ46+AY46</f>
        <v>0</v>
      </c>
    </row>
    <row r="47" spans="1:53" ht="13" x14ac:dyDescent="0.3">
      <c r="A47" s="11"/>
      <c r="B47" s="501" t="s">
        <v>36</v>
      </c>
      <c r="C47" s="155" t="s">
        <v>116</v>
      </c>
      <c r="D47" s="494">
        <f>'Phase 1 TA 1'!D47+'Phase 1 TA 2'!D47+'Phase 1 TA 3'!D47</f>
        <v>0</v>
      </c>
      <c r="E47" s="266">
        <f>'Phase 1 TA 1'!E47</f>
        <v>0</v>
      </c>
      <c r="F47" s="373"/>
      <c r="G47" s="373"/>
      <c r="H47" s="373"/>
      <c r="I47" s="373"/>
      <c r="J47" s="373"/>
      <c r="K47" s="342">
        <f t="shared" ref="K47:K49" si="28">D47*E47</f>
        <v>0</v>
      </c>
      <c r="L47" s="494">
        <f>'Phase 1 TA 1'!L47+'Phase 1 TA 2'!L47+'Phase 1 TA 3'!L47</f>
        <v>0</v>
      </c>
      <c r="M47" s="266">
        <f>'Phase 1 TA 1'!M47</f>
        <v>0</v>
      </c>
      <c r="N47" s="373"/>
      <c r="O47" s="373"/>
      <c r="P47" s="373"/>
      <c r="Q47" s="373"/>
      <c r="R47" s="373"/>
      <c r="S47" s="342">
        <f t="shared" ref="S47:S49" si="29">L47*M47</f>
        <v>0</v>
      </c>
      <c r="T47" s="494">
        <f>'Phase 1 TA 1'!T47+'Phase 1 TA 2'!T47+'Phase 1 TA 3'!T47</f>
        <v>0</v>
      </c>
      <c r="U47" s="266">
        <f>'Phase 1 TA 1'!U47</f>
        <v>0</v>
      </c>
      <c r="V47" s="373"/>
      <c r="W47" s="373"/>
      <c r="X47" s="373"/>
      <c r="Y47" s="373"/>
      <c r="Z47" s="373"/>
      <c r="AA47" s="342">
        <f t="shared" ref="AA47:AA49" si="30">T47*U47</f>
        <v>0</v>
      </c>
      <c r="AB47" s="494">
        <f>'Phase 1 TA 1'!AB47+'Phase 1 TA 2'!AB47+'Phase 1 TA 3'!AB47</f>
        <v>0</v>
      </c>
      <c r="AC47" s="266">
        <f>'Phase 1 TA 1'!AC47</f>
        <v>0</v>
      </c>
      <c r="AD47" s="373"/>
      <c r="AE47" s="373"/>
      <c r="AF47" s="373"/>
      <c r="AG47" s="373"/>
      <c r="AH47" s="373"/>
      <c r="AI47" s="342">
        <f t="shared" ref="AI47:AI49" si="31">AB47*AC47</f>
        <v>0</v>
      </c>
      <c r="AJ47" s="494">
        <f>'Phase 1 TA 1'!AJ47+'Phase 1 TA 2'!AJ47+'Phase 1 TA 3'!AJ47</f>
        <v>0</v>
      </c>
      <c r="AK47" s="266">
        <f>'Phase 1 TA 1'!AK47</f>
        <v>0</v>
      </c>
      <c r="AL47" s="373"/>
      <c r="AM47" s="373"/>
      <c r="AN47" s="373"/>
      <c r="AO47" s="373"/>
      <c r="AP47" s="373"/>
      <c r="AQ47" s="342">
        <f t="shared" ref="AQ47:AQ49" si="32">AJ47*AK47</f>
        <v>0</v>
      </c>
      <c r="AR47" s="494">
        <f>'Phase 1 TA 1'!AR47+'Phase 1 TA 2'!AR47+'Phase 1 TA 3'!AR47</f>
        <v>0</v>
      </c>
      <c r="AS47" s="266">
        <f>'Phase 1 TA 1'!AS47</f>
        <v>0</v>
      </c>
      <c r="AT47" s="379"/>
      <c r="AU47" s="379"/>
      <c r="AV47" s="379"/>
      <c r="AW47" s="379"/>
      <c r="AX47" s="373"/>
      <c r="AY47" s="342">
        <f t="shared" ref="AY47:AY49" si="33">AR47*AS47</f>
        <v>0</v>
      </c>
      <c r="AZ47" s="491">
        <f t="shared" ref="AZ47:AZ49" si="34">SUM(D47,L47,T47,AB47,AJ47,AR47)</f>
        <v>0</v>
      </c>
      <c r="BA47" s="347">
        <f>K47+S47+AA47+AI47+AQ47+AY47</f>
        <v>0</v>
      </c>
    </row>
    <row r="48" spans="1:53" ht="13" x14ac:dyDescent="0.3">
      <c r="A48" s="11"/>
      <c r="B48" s="501" t="s">
        <v>37</v>
      </c>
      <c r="C48" s="155" t="s">
        <v>116</v>
      </c>
      <c r="D48" s="494">
        <f>'Phase 1 TA 1'!D48+'Phase 1 TA 2'!D48+'Phase 1 TA 3'!D48</f>
        <v>0</v>
      </c>
      <c r="E48" s="266">
        <f>'Phase 1 TA 1'!E48</f>
        <v>0</v>
      </c>
      <c r="F48" s="373"/>
      <c r="G48" s="373"/>
      <c r="H48" s="373"/>
      <c r="I48" s="373"/>
      <c r="J48" s="373"/>
      <c r="K48" s="342">
        <f t="shared" si="28"/>
        <v>0</v>
      </c>
      <c r="L48" s="494">
        <f>'Phase 1 TA 1'!L48+'Phase 1 TA 2'!L48+'Phase 1 TA 3'!L48</f>
        <v>0</v>
      </c>
      <c r="M48" s="266">
        <f>'Phase 1 TA 1'!M48</f>
        <v>0</v>
      </c>
      <c r="N48" s="373"/>
      <c r="O48" s="373"/>
      <c r="P48" s="373"/>
      <c r="Q48" s="373"/>
      <c r="R48" s="373"/>
      <c r="S48" s="342">
        <f t="shared" si="29"/>
        <v>0</v>
      </c>
      <c r="T48" s="494">
        <f>'Phase 1 TA 1'!T48+'Phase 1 TA 2'!T48+'Phase 1 TA 3'!T48</f>
        <v>0</v>
      </c>
      <c r="U48" s="266">
        <f>'Phase 1 TA 1'!U48</f>
        <v>0</v>
      </c>
      <c r="V48" s="373"/>
      <c r="W48" s="373"/>
      <c r="X48" s="373"/>
      <c r="Y48" s="373"/>
      <c r="Z48" s="373"/>
      <c r="AA48" s="342">
        <f t="shared" si="30"/>
        <v>0</v>
      </c>
      <c r="AB48" s="494">
        <f>'Phase 1 TA 1'!AB48+'Phase 1 TA 2'!AB48+'Phase 1 TA 3'!AB48</f>
        <v>0</v>
      </c>
      <c r="AC48" s="266">
        <f>'Phase 1 TA 1'!AC48</f>
        <v>0</v>
      </c>
      <c r="AD48" s="373"/>
      <c r="AE48" s="373"/>
      <c r="AF48" s="373"/>
      <c r="AG48" s="373"/>
      <c r="AH48" s="373"/>
      <c r="AI48" s="342">
        <f t="shared" si="31"/>
        <v>0</v>
      </c>
      <c r="AJ48" s="494">
        <f>'Phase 1 TA 1'!AJ48+'Phase 1 TA 2'!AJ48+'Phase 1 TA 3'!AJ48</f>
        <v>0</v>
      </c>
      <c r="AK48" s="266">
        <f>'Phase 1 TA 1'!AK48</f>
        <v>0</v>
      </c>
      <c r="AL48" s="373"/>
      <c r="AM48" s="373"/>
      <c r="AN48" s="373"/>
      <c r="AO48" s="373"/>
      <c r="AP48" s="373"/>
      <c r="AQ48" s="342">
        <f t="shared" si="32"/>
        <v>0</v>
      </c>
      <c r="AR48" s="494">
        <f>'Phase 1 TA 1'!AR48+'Phase 1 TA 2'!AR48+'Phase 1 TA 3'!AR48</f>
        <v>0</v>
      </c>
      <c r="AS48" s="266">
        <f>'Phase 1 TA 1'!AS48</f>
        <v>0</v>
      </c>
      <c r="AT48" s="379"/>
      <c r="AU48" s="379"/>
      <c r="AV48" s="379"/>
      <c r="AW48" s="379"/>
      <c r="AX48" s="373"/>
      <c r="AY48" s="342">
        <f t="shared" si="33"/>
        <v>0</v>
      </c>
      <c r="AZ48" s="491">
        <f t="shared" si="34"/>
        <v>0</v>
      </c>
      <c r="BA48" s="347">
        <f>K48+S48+AA48+AI48+AQ48+AY48</f>
        <v>0</v>
      </c>
    </row>
    <row r="49" spans="1:53" ht="13" x14ac:dyDescent="0.3">
      <c r="A49" s="11"/>
      <c r="B49" s="502" t="s">
        <v>45</v>
      </c>
      <c r="C49" s="155" t="s">
        <v>116</v>
      </c>
      <c r="D49" s="494">
        <f>'Phase 1 TA 1'!D49+'Phase 1 TA 2'!D49+'Phase 1 TA 3'!D49</f>
        <v>0</v>
      </c>
      <c r="E49" s="266">
        <f>'Phase 1 TA 1'!E49</f>
        <v>0</v>
      </c>
      <c r="F49" s="373"/>
      <c r="G49" s="373"/>
      <c r="H49" s="373"/>
      <c r="I49" s="373"/>
      <c r="J49" s="373"/>
      <c r="K49" s="342">
        <f t="shared" si="28"/>
        <v>0</v>
      </c>
      <c r="L49" s="494">
        <f>'Phase 1 TA 1'!L49+'Phase 1 TA 2'!L49+'Phase 1 TA 3'!L49</f>
        <v>0</v>
      </c>
      <c r="M49" s="266">
        <f>'Phase 1 TA 1'!M49</f>
        <v>0</v>
      </c>
      <c r="N49" s="373"/>
      <c r="O49" s="373"/>
      <c r="P49" s="373"/>
      <c r="Q49" s="373"/>
      <c r="R49" s="373"/>
      <c r="S49" s="342">
        <f t="shared" si="29"/>
        <v>0</v>
      </c>
      <c r="T49" s="494">
        <f>'Phase 1 TA 1'!T49+'Phase 1 TA 2'!T49+'Phase 1 TA 3'!T49</f>
        <v>0</v>
      </c>
      <c r="U49" s="266">
        <f>'Phase 1 TA 1'!U49</f>
        <v>0</v>
      </c>
      <c r="V49" s="373"/>
      <c r="W49" s="373"/>
      <c r="X49" s="373"/>
      <c r="Y49" s="373"/>
      <c r="Z49" s="373"/>
      <c r="AA49" s="342">
        <f t="shared" si="30"/>
        <v>0</v>
      </c>
      <c r="AB49" s="494">
        <f>'Phase 1 TA 1'!AB49+'Phase 1 TA 2'!AB49+'Phase 1 TA 3'!AB49</f>
        <v>0</v>
      </c>
      <c r="AC49" s="266">
        <f>'Phase 1 TA 1'!AC49</f>
        <v>0</v>
      </c>
      <c r="AD49" s="373"/>
      <c r="AE49" s="373"/>
      <c r="AF49" s="373"/>
      <c r="AG49" s="373"/>
      <c r="AH49" s="373"/>
      <c r="AI49" s="342">
        <f t="shared" si="31"/>
        <v>0</v>
      </c>
      <c r="AJ49" s="494">
        <f>'Phase 1 TA 1'!AJ49+'Phase 1 TA 2'!AJ49+'Phase 1 TA 3'!AJ49</f>
        <v>0</v>
      </c>
      <c r="AK49" s="266">
        <f>'Phase 1 TA 1'!AK49</f>
        <v>0</v>
      </c>
      <c r="AL49" s="373"/>
      <c r="AM49" s="373"/>
      <c r="AN49" s="373"/>
      <c r="AO49" s="373"/>
      <c r="AP49" s="373"/>
      <c r="AQ49" s="342">
        <f t="shared" si="32"/>
        <v>0</v>
      </c>
      <c r="AR49" s="494">
        <f>'Phase 1 TA 1'!AR49+'Phase 1 TA 2'!AR49+'Phase 1 TA 3'!AR49</f>
        <v>0</v>
      </c>
      <c r="AS49" s="266">
        <f>'Phase 1 TA 1'!AS49</f>
        <v>0</v>
      </c>
      <c r="AT49" s="379"/>
      <c r="AU49" s="379"/>
      <c r="AV49" s="379"/>
      <c r="AW49" s="379"/>
      <c r="AX49" s="373"/>
      <c r="AY49" s="342">
        <f t="shared" si="33"/>
        <v>0</v>
      </c>
      <c r="AZ49" s="491">
        <f t="shared" si="34"/>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492">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2" t="s">
        <v>41</v>
      </c>
      <c r="C52" s="155" t="s">
        <v>111</v>
      </c>
      <c r="D52" s="377"/>
      <c r="E52" s="375"/>
      <c r="F52" s="376"/>
      <c r="G52" s="376"/>
      <c r="H52" s="376"/>
      <c r="I52" s="376"/>
      <c r="J52" s="376"/>
      <c r="K52" s="342">
        <f>'Phase 1 TA 1'!K52+'Phase 1 TA 2'!K52+'Phase 1 TA 3'!K52</f>
        <v>0</v>
      </c>
      <c r="L52" s="374"/>
      <c r="M52" s="375"/>
      <c r="N52" s="376"/>
      <c r="O52" s="376"/>
      <c r="P52" s="376"/>
      <c r="Q52" s="376"/>
      <c r="R52" s="376"/>
      <c r="S52" s="342">
        <f>'Phase 1 TA 1'!S52+'Phase 1 TA 2'!S52+'Phase 1 TA 3'!S52</f>
        <v>0</v>
      </c>
      <c r="T52" s="374"/>
      <c r="U52" s="375"/>
      <c r="V52" s="376"/>
      <c r="W52" s="376"/>
      <c r="X52" s="376"/>
      <c r="Y52" s="376"/>
      <c r="Z52" s="376"/>
      <c r="AA52" s="342">
        <f>'Phase 1 TA 1'!AA52+'Phase 1 TA 2'!AA52+'Phase 1 TA 3'!AA52</f>
        <v>0</v>
      </c>
      <c r="AB52" s="374"/>
      <c r="AC52" s="375"/>
      <c r="AD52" s="376"/>
      <c r="AE52" s="376"/>
      <c r="AF52" s="376"/>
      <c r="AG52" s="376"/>
      <c r="AH52" s="376"/>
      <c r="AI52" s="342">
        <f>'Phase 1 TA 1'!AI52+'Phase 1 TA 2'!AI52+'Phase 1 TA 3'!AI52</f>
        <v>0</v>
      </c>
      <c r="AJ52" s="374"/>
      <c r="AK52" s="375"/>
      <c r="AL52" s="376"/>
      <c r="AM52" s="376"/>
      <c r="AN52" s="376"/>
      <c r="AO52" s="376"/>
      <c r="AP52" s="376"/>
      <c r="AQ52" s="342">
        <f>'Phase 1 TA 1'!AQ52+'Phase 1 TA 2'!AQ52+'Phase 1 TA 3'!AQ52</f>
        <v>0</v>
      </c>
      <c r="AR52" s="378"/>
      <c r="AS52" s="374"/>
      <c r="AT52" s="374"/>
      <c r="AU52" s="374"/>
      <c r="AV52" s="374"/>
      <c r="AW52" s="374"/>
      <c r="AX52" s="376"/>
      <c r="AY52" s="342">
        <f>'Phase 1 TA 1'!AY52+'Phase 1 TA 2'!AY52+'Phase 1 TA 3'!AY52</f>
        <v>0</v>
      </c>
      <c r="AZ52" s="498"/>
      <c r="BA52" s="347">
        <f>K52+S52+AA52+AI52+AQ52+AY52</f>
        <v>0</v>
      </c>
    </row>
    <row r="53" spans="1:53" ht="13" x14ac:dyDescent="0.3">
      <c r="A53" s="11"/>
      <c r="B53" s="2" t="s">
        <v>42</v>
      </c>
      <c r="C53" s="155" t="s">
        <v>112</v>
      </c>
      <c r="D53" s="377"/>
      <c r="E53" s="375"/>
      <c r="F53" s="376"/>
      <c r="G53" s="376"/>
      <c r="H53" s="376"/>
      <c r="I53" s="376"/>
      <c r="J53" s="376"/>
      <c r="K53" s="342">
        <f>'Phase 1 TA 1'!K53+'Phase 1 TA 2'!K53+'Phase 1 TA 3'!K53</f>
        <v>0</v>
      </c>
      <c r="L53" s="374"/>
      <c r="M53" s="375"/>
      <c r="N53" s="376"/>
      <c r="O53" s="376"/>
      <c r="P53" s="376"/>
      <c r="Q53" s="376"/>
      <c r="R53" s="376"/>
      <c r="S53" s="342">
        <f>'Phase 1 TA 1'!S53+'Phase 1 TA 2'!S53+'Phase 1 TA 3'!S53</f>
        <v>0</v>
      </c>
      <c r="T53" s="374"/>
      <c r="U53" s="375"/>
      <c r="V53" s="376"/>
      <c r="W53" s="376"/>
      <c r="X53" s="376"/>
      <c r="Y53" s="376"/>
      <c r="Z53" s="376"/>
      <c r="AA53" s="342">
        <f>'Phase 1 TA 1'!AA53+'Phase 1 TA 2'!AA53+'Phase 1 TA 3'!AA53</f>
        <v>0</v>
      </c>
      <c r="AB53" s="374"/>
      <c r="AC53" s="375"/>
      <c r="AD53" s="376"/>
      <c r="AE53" s="376"/>
      <c r="AF53" s="376"/>
      <c r="AG53" s="376"/>
      <c r="AH53" s="376"/>
      <c r="AI53" s="342">
        <f>'Phase 1 TA 1'!AI53+'Phase 1 TA 2'!AI53+'Phase 1 TA 3'!AI53</f>
        <v>0</v>
      </c>
      <c r="AJ53" s="374"/>
      <c r="AK53" s="375"/>
      <c r="AL53" s="376"/>
      <c r="AM53" s="376"/>
      <c r="AN53" s="376"/>
      <c r="AO53" s="376"/>
      <c r="AP53" s="376"/>
      <c r="AQ53" s="342">
        <f>'Phase 1 TA 1'!AQ53+'Phase 1 TA 2'!AQ53+'Phase 1 TA 3'!AQ53</f>
        <v>0</v>
      </c>
      <c r="AR53" s="378"/>
      <c r="AS53" s="374"/>
      <c r="AT53" s="374"/>
      <c r="AU53" s="374"/>
      <c r="AV53" s="374"/>
      <c r="AW53" s="374"/>
      <c r="AX53" s="376"/>
      <c r="AY53" s="342">
        <f>'Phase 1 TA 1'!AY53+'Phase 1 TA 2'!AY53+'Phase 1 TA 3'!AY53</f>
        <v>0</v>
      </c>
      <c r="AZ53" s="498"/>
      <c r="BA53" s="347">
        <f>K53+S53+AA53+AI53+AQ53+AY53</f>
        <v>0</v>
      </c>
    </row>
    <row r="54" spans="1:53" ht="13" x14ac:dyDescent="0.3">
      <c r="A54" s="11"/>
      <c r="B54" s="2" t="s">
        <v>43</v>
      </c>
      <c r="C54" s="155" t="s">
        <v>114</v>
      </c>
      <c r="D54" s="377"/>
      <c r="E54" s="375"/>
      <c r="F54" s="376"/>
      <c r="G54" s="376"/>
      <c r="H54" s="376"/>
      <c r="I54" s="376"/>
      <c r="J54" s="376"/>
      <c r="K54" s="342">
        <f>'Phase 1 TA 1'!K54+'Phase 1 TA 2'!K54+'Phase 1 TA 3'!K54</f>
        <v>0</v>
      </c>
      <c r="L54" s="374"/>
      <c r="M54" s="375"/>
      <c r="N54" s="376"/>
      <c r="O54" s="376"/>
      <c r="P54" s="376"/>
      <c r="Q54" s="376"/>
      <c r="R54" s="376"/>
      <c r="S54" s="342">
        <f>'Phase 1 TA 1'!S54+'Phase 1 TA 2'!S54+'Phase 1 TA 3'!S54</f>
        <v>0</v>
      </c>
      <c r="T54" s="374"/>
      <c r="U54" s="375"/>
      <c r="V54" s="376"/>
      <c r="W54" s="376"/>
      <c r="X54" s="376"/>
      <c r="Y54" s="376"/>
      <c r="Z54" s="376"/>
      <c r="AA54" s="342">
        <f>'Phase 1 TA 1'!AA54+'Phase 1 TA 2'!AA54+'Phase 1 TA 3'!AA54</f>
        <v>0</v>
      </c>
      <c r="AB54" s="374"/>
      <c r="AC54" s="375"/>
      <c r="AD54" s="376"/>
      <c r="AE54" s="376"/>
      <c r="AF54" s="376"/>
      <c r="AG54" s="376"/>
      <c r="AH54" s="376"/>
      <c r="AI54" s="342">
        <f>'Phase 1 TA 1'!AI54+'Phase 1 TA 2'!AI54+'Phase 1 TA 3'!AI54</f>
        <v>0</v>
      </c>
      <c r="AJ54" s="374"/>
      <c r="AK54" s="375"/>
      <c r="AL54" s="376"/>
      <c r="AM54" s="376"/>
      <c r="AN54" s="376"/>
      <c r="AO54" s="376"/>
      <c r="AP54" s="376"/>
      <c r="AQ54" s="342">
        <f>'Phase 1 TA 1'!AQ54+'Phase 1 TA 2'!AQ54+'Phase 1 TA 3'!AQ54</f>
        <v>0</v>
      </c>
      <c r="AR54" s="378"/>
      <c r="AS54" s="374"/>
      <c r="AT54" s="374"/>
      <c r="AU54" s="374"/>
      <c r="AV54" s="374"/>
      <c r="AW54" s="374"/>
      <c r="AX54" s="376"/>
      <c r="AY54" s="342">
        <f>'Phase 1 TA 1'!AY54+'Phase 1 TA 2'!AY54+'Phase 1 TA 3'!AY54</f>
        <v>0</v>
      </c>
      <c r="AZ54" s="498"/>
      <c r="BA54" s="347">
        <f>K54+S54+AA54+AI54+AQ54+AY54</f>
        <v>0</v>
      </c>
    </row>
    <row r="55" spans="1:53" ht="13" x14ac:dyDescent="0.3">
      <c r="A55" s="11"/>
      <c r="B55" s="2" t="s">
        <v>358</v>
      </c>
      <c r="C55" s="155" t="s">
        <v>360</v>
      </c>
      <c r="D55" s="377"/>
      <c r="E55" s="375"/>
      <c r="F55" s="376"/>
      <c r="G55" s="376"/>
      <c r="H55" s="376"/>
      <c r="I55" s="376"/>
      <c r="J55" s="376"/>
      <c r="K55" s="342">
        <f>'Phase 1 TA 1'!K55+'Phase 1 TA 2'!K55+'Phase 1 TA 3'!K55</f>
        <v>0</v>
      </c>
      <c r="L55" s="374"/>
      <c r="M55" s="375"/>
      <c r="N55" s="376"/>
      <c r="O55" s="376"/>
      <c r="P55" s="376"/>
      <c r="Q55" s="376"/>
      <c r="R55" s="376"/>
      <c r="S55" s="342">
        <f>'Phase 1 TA 1'!S55+'Phase 1 TA 2'!S55+'Phase 1 TA 3'!S55</f>
        <v>0</v>
      </c>
      <c r="T55" s="374"/>
      <c r="U55" s="375"/>
      <c r="V55" s="376"/>
      <c r="W55" s="376"/>
      <c r="X55" s="376"/>
      <c r="Y55" s="376"/>
      <c r="Z55" s="376"/>
      <c r="AA55" s="342">
        <f>'Phase 1 TA 1'!AA55+'Phase 1 TA 2'!AA55+'Phase 1 TA 3'!AA55</f>
        <v>0</v>
      </c>
      <c r="AB55" s="374"/>
      <c r="AC55" s="375"/>
      <c r="AD55" s="376"/>
      <c r="AE55" s="376"/>
      <c r="AF55" s="376"/>
      <c r="AG55" s="376"/>
      <c r="AH55" s="376"/>
      <c r="AI55" s="342">
        <f>'Phase 1 TA 1'!AI55+'Phase 1 TA 2'!AI55+'Phase 1 TA 3'!AI55</f>
        <v>0</v>
      </c>
      <c r="AJ55" s="374"/>
      <c r="AK55" s="375"/>
      <c r="AL55" s="376"/>
      <c r="AM55" s="376"/>
      <c r="AN55" s="376"/>
      <c r="AO55" s="376"/>
      <c r="AP55" s="376"/>
      <c r="AQ55" s="342">
        <f>'Phase 1 TA 1'!AQ55+'Phase 1 TA 2'!AQ55+'Phase 1 TA 3'!AQ55</f>
        <v>0</v>
      </c>
      <c r="AR55" s="378"/>
      <c r="AS55" s="374"/>
      <c r="AT55" s="374"/>
      <c r="AU55" s="374"/>
      <c r="AV55" s="374"/>
      <c r="AW55" s="374"/>
      <c r="AX55" s="376"/>
      <c r="AY55" s="342">
        <f>'Phase 1 TA 1'!AY55+'Phase 1 TA 2'!AY55+'Phase 1 TA 3'!AY55</f>
        <v>0</v>
      </c>
      <c r="AZ55" s="498"/>
      <c r="BA55" s="347">
        <f t="shared" ref="BA55:BA56" si="35">K55+S55+AA55+AI55+AQ55+AY55</f>
        <v>0</v>
      </c>
    </row>
    <row r="56" spans="1:53" ht="13" x14ac:dyDescent="0.3">
      <c r="A56" s="11"/>
      <c r="B56" s="2" t="s">
        <v>359</v>
      </c>
      <c r="C56" s="155" t="s">
        <v>361</v>
      </c>
      <c r="D56" s="377"/>
      <c r="E56" s="375"/>
      <c r="F56" s="376"/>
      <c r="G56" s="376"/>
      <c r="H56" s="376"/>
      <c r="I56" s="376"/>
      <c r="J56" s="376"/>
      <c r="K56" s="342">
        <f>'Phase 1 TA 1'!K56+'Phase 1 TA 2'!K56+'Phase 1 TA 3'!K56</f>
        <v>0</v>
      </c>
      <c r="L56" s="374"/>
      <c r="M56" s="375"/>
      <c r="N56" s="376"/>
      <c r="O56" s="376"/>
      <c r="P56" s="376"/>
      <c r="Q56" s="376"/>
      <c r="R56" s="376"/>
      <c r="S56" s="342">
        <f>'Phase 1 TA 1'!S56+'Phase 1 TA 2'!S56+'Phase 1 TA 3'!S56</f>
        <v>0</v>
      </c>
      <c r="T56" s="374"/>
      <c r="U56" s="375"/>
      <c r="V56" s="376"/>
      <c r="W56" s="376"/>
      <c r="X56" s="376"/>
      <c r="Y56" s="376"/>
      <c r="Z56" s="376"/>
      <c r="AA56" s="342">
        <f>'Phase 1 TA 1'!AA56+'Phase 1 TA 2'!AA56+'Phase 1 TA 3'!AA56</f>
        <v>0</v>
      </c>
      <c r="AB56" s="374"/>
      <c r="AC56" s="375"/>
      <c r="AD56" s="376"/>
      <c r="AE56" s="376"/>
      <c r="AF56" s="376"/>
      <c r="AG56" s="376"/>
      <c r="AH56" s="376"/>
      <c r="AI56" s="342">
        <f>'Phase 1 TA 1'!AI56+'Phase 1 TA 2'!AI56+'Phase 1 TA 3'!AI56</f>
        <v>0</v>
      </c>
      <c r="AJ56" s="374"/>
      <c r="AK56" s="375"/>
      <c r="AL56" s="376"/>
      <c r="AM56" s="376"/>
      <c r="AN56" s="376"/>
      <c r="AO56" s="376"/>
      <c r="AP56" s="376"/>
      <c r="AQ56" s="342">
        <f>'Phase 1 TA 1'!AQ56+'Phase 1 TA 2'!AQ56+'Phase 1 TA 3'!AQ56</f>
        <v>0</v>
      </c>
      <c r="AR56" s="378"/>
      <c r="AS56" s="374"/>
      <c r="AT56" s="374"/>
      <c r="AU56" s="374"/>
      <c r="AV56" s="374"/>
      <c r="AW56" s="374"/>
      <c r="AX56" s="376"/>
      <c r="AY56" s="342">
        <f>'Phase 1 TA 1'!AY56+'Phase 1 TA 2'!AY56+'Phase 1 TA 3'!AY56</f>
        <v>0</v>
      </c>
      <c r="AZ56" s="498"/>
      <c r="BA56" s="347">
        <f t="shared" si="35"/>
        <v>0</v>
      </c>
    </row>
    <row r="57" spans="1:53" ht="13" x14ac:dyDescent="0.3">
      <c r="A57" s="11"/>
      <c r="B57" s="502" t="s">
        <v>44</v>
      </c>
      <c r="C57" s="155" t="s">
        <v>113</v>
      </c>
      <c r="D57" s="377"/>
      <c r="E57" s="375"/>
      <c r="F57" s="376"/>
      <c r="G57" s="376"/>
      <c r="H57" s="376"/>
      <c r="I57" s="376"/>
      <c r="J57" s="376"/>
      <c r="K57" s="342">
        <f>'Phase 1 TA 1'!K57+'Phase 1 TA 2'!K57+'Phase 1 TA 3'!K57</f>
        <v>0</v>
      </c>
      <c r="L57" s="374"/>
      <c r="M57" s="375"/>
      <c r="N57" s="376"/>
      <c r="O57" s="376"/>
      <c r="P57" s="376"/>
      <c r="Q57" s="376"/>
      <c r="R57" s="376"/>
      <c r="S57" s="342">
        <f>'Phase 1 TA 1'!S57+'Phase 1 TA 2'!S57+'Phase 1 TA 3'!S57</f>
        <v>0</v>
      </c>
      <c r="T57" s="374"/>
      <c r="U57" s="375"/>
      <c r="V57" s="376"/>
      <c r="W57" s="376"/>
      <c r="X57" s="376"/>
      <c r="Y57" s="376"/>
      <c r="Z57" s="376"/>
      <c r="AA57" s="342">
        <f>'Phase 1 TA 1'!AA57+'Phase 1 TA 2'!AA57+'Phase 1 TA 3'!AA57</f>
        <v>0</v>
      </c>
      <c r="AB57" s="374"/>
      <c r="AC57" s="375"/>
      <c r="AD57" s="376"/>
      <c r="AE57" s="376"/>
      <c r="AF57" s="376"/>
      <c r="AG57" s="376"/>
      <c r="AH57" s="376"/>
      <c r="AI57" s="342">
        <f>'Phase 1 TA 1'!AI57+'Phase 1 TA 2'!AI57+'Phase 1 TA 3'!AI57</f>
        <v>0</v>
      </c>
      <c r="AJ57" s="374"/>
      <c r="AK57" s="375"/>
      <c r="AL57" s="376"/>
      <c r="AM57" s="376"/>
      <c r="AN57" s="376"/>
      <c r="AO57" s="376"/>
      <c r="AP57" s="376"/>
      <c r="AQ57" s="342">
        <f>'Phase 1 TA 1'!AQ57+'Phase 1 TA 2'!AQ57+'Phase 1 TA 3'!AQ57</f>
        <v>0</v>
      </c>
      <c r="AR57" s="378"/>
      <c r="AS57" s="374"/>
      <c r="AT57" s="374"/>
      <c r="AU57" s="374"/>
      <c r="AV57" s="374"/>
      <c r="AW57" s="374"/>
      <c r="AX57" s="376"/>
      <c r="AY57" s="342">
        <f>'Phase 1 TA 1'!AY57+'Phase 1 TA 2'!AY57+'Phase 1 TA 3'!AY57</f>
        <v>0</v>
      </c>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7" t="s">
        <v>53</v>
      </c>
      <c r="C60" s="9"/>
      <c r="D60" s="331">
        <f>'Phase 1 TA 1'!D60+'Phase 1 TA 2'!D60+'Phase 1 TA 3'!D60</f>
        <v>0</v>
      </c>
      <c r="E60" s="500">
        <f>'Phase 1 TA 1'!E60</f>
        <v>0</v>
      </c>
      <c r="F60" s="380"/>
      <c r="G60" s="380"/>
      <c r="H60" s="380"/>
      <c r="I60" s="380"/>
      <c r="J60" s="380"/>
      <c r="K60" s="342">
        <f>D60*E60</f>
        <v>0</v>
      </c>
      <c r="L60" s="331">
        <f>'Phase 1 TA 1'!L60+'Phase 1 TA 2'!L60+'Phase 1 TA 3'!L60</f>
        <v>0</v>
      </c>
      <c r="M60" s="500">
        <f>'Phase 1 TA 1'!M60</f>
        <v>0</v>
      </c>
      <c r="N60" s="380"/>
      <c r="O60" s="380"/>
      <c r="P60" s="380"/>
      <c r="Q60" s="380"/>
      <c r="R60" s="380"/>
      <c r="S60" s="342">
        <f>L60*M60</f>
        <v>0</v>
      </c>
      <c r="T60" s="331">
        <f>'Phase 1 TA 1'!T60+'Phase 1 TA 2'!T60+'Phase 1 TA 3'!T60</f>
        <v>0</v>
      </c>
      <c r="U60" s="500">
        <f>'Phase 1 TA 1'!U60</f>
        <v>0</v>
      </c>
      <c r="V60" s="380"/>
      <c r="W60" s="380"/>
      <c r="X60" s="380"/>
      <c r="Y60" s="380"/>
      <c r="Z60" s="380"/>
      <c r="AA60" s="342">
        <f>T60*U60</f>
        <v>0</v>
      </c>
      <c r="AB60" s="331">
        <f>'Phase 1 TA 1'!AB60+'Phase 1 TA 2'!AB60+'Phase 1 TA 3'!AB60</f>
        <v>0</v>
      </c>
      <c r="AC60" s="500">
        <f>'Phase 1 TA 1'!AC60</f>
        <v>0</v>
      </c>
      <c r="AD60" s="380"/>
      <c r="AE60" s="380"/>
      <c r="AF60" s="380"/>
      <c r="AG60" s="380"/>
      <c r="AH60" s="380"/>
      <c r="AI60" s="342">
        <f>AB60*AC60</f>
        <v>0</v>
      </c>
      <c r="AJ60" s="331">
        <f>'Phase 1 TA 1'!AJ60+'Phase 1 TA 2'!AJ60+'Phase 1 TA 3'!AJ60</f>
        <v>0</v>
      </c>
      <c r="AK60" s="500">
        <f>'Phase 1 TA 1'!AK60</f>
        <v>0</v>
      </c>
      <c r="AL60" s="380"/>
      <c r="AM60" s="380"/>
      <c r="AN60" s="380"/>
      <c r="AO60" s="380"/>
      <c r="AP60" s="380"/>
      <c r="AQ60" s="342">
        <f>AJ60*AK60</f>
        <v>0</v>
      </c>
      <c r="AR60" s="331">
        <f>'Phase 1 TA 1'!AR60+'Phase 1 TA 2'!AR60+'Phase 1 TA 3'!AR60</f>
        <v>0</v>
      </c>
      <c r="AS60" s="500">
        <f>'Phase 1 TA 1'!AS60</f>
        <v>0</v>
      </c>
      <c r="AT60" s="382"/>
      <c r="AU60" s="382"/>
      <c r="AV60" s="382"/>
      <c r="AW60" s="382"/>
      <c r="AX60" s="380"/>
      <c r="AY60" s="342">
        <f>AR60*AS60</f>
        <v>0</v>
      </c>
      <c r="AZ60" s="498"/>
      <c r="BA60" s="347">
        <f>K60+S60+AA60+AI60+AQ60+AY60</f>
        <v>0</v>
      </c>
    </row>
    <row r="61" spans="1:53" x14ac:dyDescent="0.25">
      <c r="A61" s="11"/>
      <c r="B61" s="502" t="s">
        <v>0</v>
      </c>
      <c r="C61" s="9"/>
      <c r="D61" s="331">
        <f>'Phase 1 TA 1'!D61+'Phase 1 TA 2'!D61+'Phase 1 TA 3'!D61</f>
        <v>0</v>
      </c>
      <c r="E61" s="500">
        <f>'Phase 1 TA 1'!E61</f>
        <v>0</v>
      </c>
      <c r="F61" s="380"/>
      <c r="G61" s="380"/>
      <c r="H61" s="380"/>
      <c r="I61" s="380"/>
      <c r="J61" s="380"/>
      <c r="K61" s="342">
        <f>D61*E61</f>
        <v>0</v>
      </c>
      <c r="L61" s="331">
        <f>'Phase 1 TA 1'!L61+'Phase 1 TA 2'!L61+'Phase 1 TA 3'!L61</f>
        <v>0</v>
      </c>
      <c r="M61" s="500">
        <f>'Phase 1 TA 1'!M61</f>
        <v>0</v>
      </c>
      <c r="N61" s="380"/>
      <c r="O61" s="380"/>
      <c r="P61" s="380"/>
      <c r="Q61" s="380"/>
      <c r="R61" s="380"/>
      <c r="S61" s="342">
        <f>L61*M61</f>
        <v>0</v>
      </c>
      <c r="T61" s="331">
        <f>'Phase 1 TA 1'!T61+'Phase 1 TA 2'!T61+'Phase 1 TA 3'!T61</f>
        <v>0</v>
      </c>
      <c r="U61" s="500">
        <f>'Phase 1 TA 1'!U61</f>
        <v>0</v>
      </c>
      <c r="V61" s="380"/>
      <c r="W61" s="380"/>
      <c r="X61" s="380"/>
      <c r="Y61" s="380"/>
      <c r="Z61" s="380"/>
      <c r="AA61" s="342">
        <f>T61*U61</f>
        <v>0</v>
      </c>
      <c r="AB61" s="331">
        <f>'Phase 1 TA 1'!AB61+'Phase 1 TA 2'!AB61+'Phase 1 TA 3'!AB61</f>
        <v>0</v>
      </c>
      <c r="AC61" s="500">
        <f>'Phase 1 TA 1'!AC61</f>
        <v>0</v>
      </c>
      <c r="AD61" s="380"/>
      <c r="AE61" s="380"/>
      <c r="AF61" s="380"/>
      <c r="AG61" s="380"/>
      <c r="AH61" s="380"/>
      <c r="AI61" s="342">
        <f>AB61*AC61</f>
        <v>0</v>
      </c>
      <c r="AJ61" s="331">
        <f>'Phase 1 TA 1'!AJ61+'Phase 1 TA 2'!AJ61+'Phase 1 TA 3'!AJ61</f>
        <v>0</v>
      </c>
      <c r="AK61" s="500">
        <f>'Phase 1 TA 1'!AK61</f>
        <v>0</v>
      </c>
      <c r="AL61" s="380"/>
      <c r="AM61" s="380"/>
      <c r="AN61" s="380"/>
      <c r="AO61" s="380"/>
      <c r="AP61" s="380"/>
      <c r="AQ61" s="342">
        <f>AJ61*AK61</f>
        <v>0</v>
      </c>
      <c r="AR61" s="331">
        <f>'Phase 1 TA 1'!AR61+'Phase 1 TA 2'!AR61+'Phase 1 TA 3'!AR61</f>
        <v>0</v>
      </c>
      <c r="AS61" s="500">
        <f>'Phase 1 TA 1'!AS61</f>
        <v>0</v>
      </c>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t="str">
        <f>IF(LaborCollection="Academia","F&amp;A","G&amp;A")</f>
        <v>G&amp;A</v>
      </c>
      <c r="C65" s="9"/>
      <c r="D65" s="331">
        <f>'Phase 1 TA 1'!D65+'Phase 1 TA 2'!D65+'Phase 1 TA 3'!D65</f>
        <v>0</v>
      </c>
      <c r="E65" s="500">
        <f>'Phase 1 TA 1'!E65</f>
        <v>0</v>
      </c>
      <c r="F65" s="380"/>
      <c r="G65" s="380"/>
      <c r="H65" s="380"/>
      <c r="I65" s="380"/>
      <c r="J65" s="380"/>
      <c r="K65" s="342">
        <f>D65*E65</f>
        <v>0</v>
      </c>
      <c r="L65" s="331">
        <f>'Phase 1 TA 1'!L65+'Phase 1 TA 2'!L65+'Phase 1 TA 3'!L65</f>
        <v>0</v>
      </c>
      <c r="M65" s="500">
        <f>'Phase 1 TA 1'!M65</f>
        <v>0</v>
      </c>
      <c r="N65" s="380"/>
      <c r="O65" s="380"/>
      <c r="P65" s="380"/>
      <c r="Q65" s="380"/>
      <c r="R65" s="380"/>
      <c r="S65" s="342">
        <f>L65*M65</f>
        <v>0</v>
      </c>
      <c r="T65" s="331">
        <f>'Phase 1 TA 1'!T65+'Phase 1 TA 2'!T65+'Phase 1 TA 3'!T65</f>
        <v>0</v>
      </c>
      <c r="U65" s="500">
        <f>'Phase 1 TA 1'!U65</f>
        <v>0</v>
      </c>
      <c r="V65" s="380"/>
      <c r="W65" s="380"/>
      <c r="X65" s="380"/>
      <c r="Y65" s="380"/>
      <c r="Z65" s="380"/>
      <c r="AA65" s="342">
        <f>T65*U65</f>
        <v>0</v>
      </c>
      <c r="AB65" s="331">
        <f>'Phase 1 TA 1'!AB65+'Phase 1 TA 2'!AB65+'Phase 1 TA 3'!AB65</f>
        <v>0</v>
      </c>
      <c r="AC65" s="500">
        <f>'Phase 1 TA 1'!AC65</f>
        <v>0</v>
      </c>
      <c r="AD65" s="380"/>
      <c r="AE65" s="380"/>
      <c r="AF65" s="380"/>
      <c r="AG65" s="380"/>
      <c r="AH65" s="380"/>
      <c r="AI65" s="342">
        <f>AB65*AC65</f>
        <v>0</v>
      </c>
      <c r="AJ65" s="331">
        <f>'Phase 1 TA 1'!AJ65+'Phase 1 TA 2'!AJ65+'Phase 1 TA 3'!AJ65</f>
        <v>0</v>
      </c>
      <c r="AK65" s="500">
        <f>'Phase 1 TA 1'!AK65</f>
        <v>0</v>
      </c>
      <c r="AL65" s="380"/>
      <c r="AM65" s="380"/>
      <c r="AN65" s="380"/>
      <c r="AO65" s="380"/>
      <c r="AP65" s="380"/>
      <c r="AQ65" s="342">
        <f>AJ65*AK65</f>
        <v>0</v>
      </c>
      <c r="AR65" s="331">
        <f>'Phase 1 TA 1'!AR65+'Phase 1 TA 2'!AR65+'Phase 1 TA 3'!AR65</f>
        <v>0</v>
      </c>
      <c r="AS65" s="500">
        <f>'Phase 1 TA 1'!AS65</f>
        <v>0</v>
      </c>
      <c r="AT65" s="382"/>
      <c r="AU65" s="382"/>
      <c r="AV65" s="382"/>
      <c r="AW65" s="382"/>
      <c r="AX65" s="380"/>
      <c r="AY65" s="342">
        <f>AR65*AS65</f>
        <v>0</v>
      </c>
      <c r="AZ65" s="498"/>
      <c r="BA65" s="347">
        <f>K65+S65+AA65+AI65+AQ65+AY65</f>
        <v>0</v>
      </c>
    </row>
    <row r="66" spans="1:53" x14ac:dyDescent="0.25">
      <c r="A66" s="11"/>
      <c r="B66" s="502" t="s">
        <v>3</v>
      </c>
      <c r="C66" s="9"/>
      <c r="D66" s="331">
        <f>'Phase 1 TA 1'!D66+'Phase 1 TA 2'!D66+'Phase 1 TA 3'!D66</f>
        <v>0</v>
      </c>
      <c r="E66" s="500">
        <f>'Phase 1 TA 1'!E66</f>
        <v>0</v>
      </c>
      <c r="F66" s="380"/>
      <c r="G66" s="380"/>
      <c r="H66" s="380"/>
      <c r="I66" s="380"/>
      <c r="J66" s="380"/>
      <c r="K66" s="342">
        <f>D66*E66</f>
        <v>0</v>
      </c>
      <c r="L66" s="331">
        <f>'Phase 1 TA 1'!L66+'Phase 1 TA 2'!L66+'Phase 1 TA 3'!L66</f>
        <v>0</v>
      </c>
      <c r="M66" s="500">
        <f>'Phase 1 TA 1'!M66</f>
        <v>0</v>
      </c>
      <c r="N66" s="380"/>
      <c r="O66" s="380"/>
      <c r="P66" s="380"/>
      <c r="Q66" s="380"/>
      <c r="R66" s="380"/>
      <c r="S66" s="342">
        <f>L66*M66</f>
        <v>0</v>
      </c>
      <c r="T66" s="331">
        <f>'Phase 1 TA 1'!T66+'Phase 1 TA 2'!T66+'Phase 1 TA 3'!T66</f>
        <v>0</v>
      </c>
      <c r="U66" s="500">
        <f>'Phase 1 TA 1'!U66</f>
        <v>0</v>
      </c>
      <c r="V66" s="380"/>
      <c r="W66" s="380"/>
      <c r="X66" s="380"/>
      <c r="Y66" s="380"/>
      <c r="Z66" s="380"/>
      <c r="AA66" s="342">
        <f>T66*U66</f>
        <v>0</v>
      </c>
      <c r="AB66" s="331">
        <f>'Phase 1 TA 1'!AB66+'Phase 1 TA 2'!AB66+'Phase 1 TA 3'!AB66</f>
        <v>0</v>
      </c>
      <c r="AC66" s="500">
        <f>'Phase 1 TA 1'!AC66</f>
        <v>0</v>
      </c>
      <c r="AD66" s="380"/>
      <c r="AE66" s="380"/>
      <c r="AF66" s="380"/>
      <c r="AG66" s="380"/>
      <c r="AH66" s="380"/>
      <c r="AI66" s="342">
        <f>AB66*AC66</f>
        <v>0</v>
      </c>
      <c r="AJ66" s="331">
        <f>'Phase 1 TA 1'!AJ66+'Phase 1 TA 2'!AJ66+'Phase 1 TA 3'!AJ66</f>
        <v>0</v>
      </c>
      <c r="AK66" s="500">
        <f>'Phase 1 TA 1'!AK66</f>
        <v>0</v>
      </c>
      <c r="AL66" s="380"/>
      <c r="AM66" s="380"/>
      <c r="AN66" s="380"/>
      <c r="AO66" s="380"/>
      <c r="AP66" s="380"/>
      <c r="AQ66" s="342">
        <f>AJ66*AK66</f>
        <v>0</v>
      </c>
      <c r="AR66" s="331">
        <f>'Phase 1 TA 1'!AR66+'Phase 1 TA 2'!AR66+'Phase 1 TA 3'!AR66</f>
        <v>0</v>
      </c>
      <c r="AS66" s="500">
        <f>'Phase 1 TA 1'!AS66</f>
        <v>0</v>
      </c>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7" t="s">
        <v>4</v>
      </c>
      <c r="C70" s="9"/>
      <c r="D70" s="331">
        <f>'Phase 1 TA 1'!D70+'Phase 1 TA 2'!D70+'Phase 1 TA 3'!D70</f>
        <v>0</v>
      </c>
      <c r="E70" s="500">
        <f>'Phase 1 TA 1'!E70</f>
        <v>0</v>
      </c>
      <c r="F70" s="380"/>
      <c r="G70" s="380"/>
      <c r="H70" s="380"/>
      <c r="I70" s="380"/>
      <c r="J70" s="380"/>
      <c r="K70" s="342">
        <f>D70*E70</f>
        <v>0</v>
      </c>
      <c r="L70" s="331">
        <f>'Phase 1 TA 1'!L70+'Phase 1 TA 2'!L70+'Phase 1 TA 3'!L70</f>
        <v>0</v>
      </c>
      <c r="M70" s="500">
        <f>'Phase 1 TA 1'!M70</f>
        <v>0</v>
      </c>
      <c r="N70" s="380"/>
      <c r="O70" s="380"/>
      <c r="P70" s="380"/>
      <c r="Q70" s="380"/>
      <c r="R70" s="380"/>
      <c r="S70" s="342">
        <f>L70*M70</f>
        <v>0</v>
      </c>
      <c r="T70" s="331">
        <f>'Phase 1 TA 1'!T70+'Phase 1 TA 2'!T70+'Phase 1 TA 3'!T70</f>
        <v>0</v>
      </c>
      <c r="U70" s="500">
        <f>'Phase 1 TA 1'!U70</f>
        <v>0</v>
      </c>
      <c r="V70" s="380"/>
      <c r="W70" s="380"/>
      <c r="X70" s="380"/>
      <c r="Y70" s="380"/>
      <c r="Z70" s="380"/>
      <c r="AA70" s="342">
        <f>T70*U70</f>
        <v>0</v>
      </c>
      <c r="AB70" s="331">
        <f>'Phase 1 TA 1'!AB70+'Phase 1 TA 2'!AB70+'Phase 1 TA 3'!AB70</f>
        <v>0</v>
      </c>
      <c r="AC70" s="500">
        <f>'Phase 1 TA 1'!AC70</f>
        <v>0</v>
      </c>
      <c r="AD70" s="380"/>
      <c r="AE70" s="380"/>
      <c r="AF70" s="380"/>
      <c r="AG70" s="380"/>
      <c r="AH70" s="380"/>
      <c r="AI70" s="342">
        <f>AB70*AC70</f>
        <v>0</v>
      </c>
      <c r="AJ70" s="331">
        <f>'Phase 1 TA 1'!AJ70+'Phase 1 TA 2'!AJ70+'Phase 1 TA 3'!AJ70</f>
        <v>0</v>
      </c>
      <c r="AK70" s="500">
        <f>'Phase 1 TA 1'!AK70</f>
        <v>0</v>
      </c>
      <c r="AL70" s="380"/>
      <c r="AM70" s="380"/>
      <c r="AN70" s="380"/>
      <c r="AO70" s="380"/>
      <c r="AP70" s="380"/>
      <c r="AQ70" s="342">
        <f>AJ70*AK70</f>
        <v>0</v>
      </c>
      <c r="AR70" s="331">
        <f>'Phase 1 TA 1'!AR70+'Phase 1 TA 2'!AR70+'Phase 1 TA 3'!AR70</f>
        <v>0</v>
      </c>
      <c r="AS70" s="500">
        <f>'Phase 1 TA 1'!AS70</f>
        <v>0</v>
      </c>
      <c r="AT70" s="382"/>
      <c r="AU70" s="382"/>
      <c r="AV70" s="382"/>
      <c r="AW70" s="382"/>
      <c r="AX70" s="380"/>
      <c r="AY70" s="342">
        <f>AR70*AS70</f>
        <v>0</v>
      </c>
      <c r="AZ70" s="498"/>
      <c r="BA70" s="347">
        <f t="shared" ref="BA70:BA75" si="36">K70+S70+AA70+AI70+AQ70+AY70</f>
        <v>0</v>
      </c>
    </row>
    <row r="71" spans="1:53" x14ac:dyDescent="0.25">
      <c r="A71" s="11"/>
      <c r="B71" s="502" t="s">
        <v>5</v>
      </c>
      <c r="C71" s="9"/>
      <c r="D71" s="331">
        <f>'Phase 1 TA 1'!D71+'Phase 1 TA 2'!D71+'Phase 1 TA 3'!D71</f>
        <v>0</v>
      </c>
      <c r="E71" s="500">
        <f>'Phase 1 TA 1'!E71</f>
        <v>0</v>
      </c>
      <c r="F71" s="380"/>
      <c r="G71" s="380"/>
      <c r="H71" s="380"/>
      <c r="I71" s="380"/>
      <c r="J71" s="380"/>
      <c r="K71" s="342">
        <f>D71*E71</f>
        <v>0</v>
      </c>
      <c r="L71" s="331">
        <f>'Phase 1 TA 1'!L71+'Phase 1 TA 2'!L71+'Phase 1 TA 3'!L71</f>
        <v>0</v>
      </c>
      <c r="M71" s="500">
        <f>'Phase 1 TA 1'!M71</f>
        <v>0</v>
      </c>
      <c r="N71" s="380"/>
      <c r="O71" s="380"/>
      <c r="P71" s="380"/>
      <c r="Q71" s="380"/>
      <c r="R71" s="380"/>
      <c r="S71" s="342">
        <f>L71*M71</f>
        <v>0</v>
      </c>
      <c r="T71" s="331">
        <f>'Phase 1 TA 1'!T71+'Phase 1 TA 2'!T71+'Phase 1 TA 3'!T71</f>
        <v>0</v>
      </c>
      <c r="U71" s="500">
        <f>'Phase 1 TA 1'!U71</f>
        <v>0</v>
      </c>
      <c r="V71" s="380"/>
      <c r="W71" s="380"/>
      <c r="X71" s="380"/>
      <c r="Y71" s="380"/>
      <c r="Z71" s="380"/>
      <c r="AA71" s="342">
        <f>T71*U71</f>
        <v>0</v>
      </c>
      <c r="AB71" s="331">
        <f>'Phase 1 TA 1'!AB71+'Phase 1 TA 2'!AB71+'Phase 1 TA 3'!AB71</f>
        <v>0</v>
      </c>
      <c r="AC71" s="500">
        <f>'Phase 1 TA 1'!AC71</f>
        <v>0</v>
      </c>
      <c r="AD71" s="380"/>
      <c r="AE71" s="380"/>
      <c r="AF71" s="380"/>
      <c r="AG71" s="380"/>
      <c r="AH71" s="380"/>
      <c r="AI71" s="342">
        <f>AB71*AC71</f>
        <v>0</v>
      </c>
      <c r="AJ71" s="331">
        <f>'Phase 1 TA 1'!AJ71+'Phase 1 TA 2'!AJ71+'Phase 1 TA 3'!AJ71</f>
        <v>0</v>
      </c>
      <c r="AK71" s="500">
        <f>'Phase 1 TA 1'!AK71</f>
        <v>0</v>
      </c>
      <c r="AL71" s="380"/>
      <c r="AM71" s="380"/>
      <c r="AN71" s="380"/>
      <c r="AO71" s="380"/>
      <c r="AP71" s="380"/>
      <c r="AQ71" s="342">
        <f>AJ71*AK71</f>
        <v>0</v>
      </c>
      <c r="AR71" s="331">
        <f>'Phase 1 TA 1'!AR71+'Phase 1 TA 2'!AR71+'Phase 1 TA 3'!AR71</f>
        <v>0</v>
      </c>
      <c r="AS71" s="500">
        <f>'Phase 1 TA 1'!AS71</f>
        <v>0</v>
      </c>
      <c r="AT71" s="382"/>
      <c r="AU71" s="382"/>
      <c r="AV71" s="382"/>
      <c r="AW71" s="382"/>
      <c r="AX71" s="380"/>
      <c r="AY71" s="342">
        <f>AR71*AS71</f>
        <v>0</v>
      </c>
      <c r="AZ71" s="498"/>
      <c r="BA71" s="347">
        <f t="shared" si="36"/>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6"/>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6"/>
        <v>0</v>
      </c>
    </row>
    <row r="74" spans="1:53" ht="13" thickBot="1" x14ac:dyDescent="0.3">
      <c r="A74" s="45" t="s">
        <v>448</v>
      </c>
      <c r="B74" s="28"/>
      <c r="C74" s="773" t="s">
        <v>91</v>
      </c>
      <c r="D74" s="331">
        <f>'Phase 1 TA 1'!D74+'Phase 1 TA 2'!D74+'Phase 1 TA 3'!D74</f>
        <v>0</v>
      </c>
      <c r="E74" s="500">
        <f>'Phase 1 TA 1'!E74</f>
        <v>0</v>
      </c>
      <c r="F74" s="381"/>
      <c r="G74" s="381"/>
      <c r="H74" s="381"/>
      <c r="I74" s="381"/>
      <c r="J74" s="381"/>
      <c r="K74" s="342">
        <f>D74*E74</f>
        <v>0</v>
      </c>
      <c r="L74" s="308">
        <f>S68</f>
        <v>0</v>
      </c>
      <c r="M74" s="500">
        <f>'Phase 1 TA 1'!M74</f>
        <v>0</v>
      </c>
      <c r="N74" s="381"/>
      <c r="O74" s="381"/>
      <c r="P74" s="381"/>
      <c r="Q74" s="381"/>
      <c r="R74" s="381"/>
      <c r="S74" s="342">
        <f>L74*M74</f>
        <v>0</v>
      </c>
      <c r="T74" s="308">
        <f>AA68</f>
        <v>0</v>
      </c>
      <c r="U74" s="500">
        <f>'Phase 1 TA 1'!U74</f>
        <v>0</v>
      </c>
      <c r="V74" s="381"/>
      <c r="W74" s="381"/>
      <c r="X74" s="381"/>
      <c r="Y74" s="381"/>
      <c r="Z74" s="381"/>
      <c r="AA74" s="342">
        <f>T74*U74</f>
        <v>0</v>
      </c>
      <c r="AB74" s="308">
        <f>AI68</f>
        <v>0</v>
      </c>
      <c r="AC74" s="500">
        <f>'Phase 1 TA 1'!AC74</f>
        <v>0</v>
      </c>
      <c r="AD74" s="381"/>
      <c r="AE74" s="381"/>
      <c r="AF74" s="381"/>
      <c r="AG74" s="381"/>
      <c r="AH74" s="381"/>
      <c r="AI74" s="342">
        <f>AB74*AC74</f>
        <v>0</v>
      </c>
      <c r="AJ74" s="308">
        <f>AQ68</f>
        <v>0</v>
      </c>
      <c r="AK74" s="500">
        <f>'Phase 1 TA 1'!AK74</f>
        <v>0</v>
      </c>
      <c r="AL74" s="381"/>
      <c r="AM74" s="381"/>
      <c r="AN74" s="381"/>
      <c r="AO74" s="381"/>
      <c r="AP74" s="381"/>
      <c r="AQ74" s="342">
        <f>AJ74*AK74</f>
        <v>0</v>
      </c>
      <c r="AR74" s="416">
        <f>AY68</f>
        <v>0</v>
      </c>
      <c r="AS74" s="500">
        <f>'Phase 1 TA 1'!AS74</f>
        <v>0</v>
      </c>
      <c r="AT74" s="383"/>
      <c r="AU74" s="383"/>
      <c r="AV74" s="383"/>
      <c r="AW74" s="383"/>
      <c r="AX74" s="381"/>
      <c r="AY74" s="412">
        <f>AR74*AS74</f>
        <v>0</v>
      </c>
      <c r="AZ74" s="499"/>
      <c r="BA74" s="352">
        <f t="shared" si="36"/>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6"/>
        <v>0</v>
      </c>
    </row>
    <row r="76" spans="1:53" x14ac:dyDescent="0.25">
      <c r="V76" s="121" t="s">
        <v>94</v>
      </c>
    </row>
    <row r="77" spans="1:53" ht="74.25" customHeight="1" x14ac:dyDescent="0.25">
      <c r="A77" s="167" t="s">
        <v>120</v>
      </c>
      <c r="B77" s="664" t="s">
        <v>126</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450</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AM6:AN6"/>
    <mergeCell ref="G4:H4"/>
    <mergeCell ref="O4:P4"/>
    <mergeCell ref="AE4:AF4"/>
    <mergeCell ref="AE5:AF5"/>
    <mergeCell ref="AE6:AF6"/>
    <mergeCell ref="AM4:AN4"/>
    <mergeCell ref="AM5:AN5"/>
    <mergeCell ref="B77:L77"/>
    <mergeCell ref="G5:H5"/>
    <mergeCell ref="G6:H6"/>
    <mergeCell ref="O5:P5"/>
    <mergeCell ref="O6:P6"/>
  </mergeCells>
  <phoneticPr fontId="4" type="noConversion"/>
  <printOptions horizontalCentered="1" gridLines="1"/>
  <pageMargins left="0.5" right="0.5" top="0.5" bottom="0.5" header="0.25" footer="0.25"/>
  <pageSetup scale="39" fitToHeight="3" orientation="landscape" r:id="rId1"/>
  <headerFooter alignWithMargins="0">
    <oddHeader>&amp;C&amp;"Arial,Bold"&amp;12&amp;A</oddHeader>
    <oddFooter>&amp;LOfferor: &amp;CPage &amp;P of &amp;N Pages&amp;R&amp;F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7030A0"/>
    <pageSetUpPr fitToPage="1"/>
  </sheetPr>
  <dimension ref="A1:BB86"/>
  <sheetViews>
    <sheetView topLeftCell="A77" workbookViewId="0">
      <selection activeCell="B80" sqref="B80:M80"/>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362</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AE6:AF6"/>
    <mergeCell ref="AM6:AN6"/>
    <mergeCell ref="B77:L77"/>
    <mergeCell ref="G6:H6"/>
    <mergeCell ref="O6:P6"/>
    <mergeCell ref="AE4:AF4"/>
    <mergeCell ref="AM4:AN4"/>
    <mergeCell ref="G5:H5"/>
    <mergeCell ref="O5:P5"/>
    <mergeCell ref="AE5:AF5"/>
    <mergeCell ref="AM5:AN5"/>
    <mergeCell ref="G4:H4"/>
    <mergeCell ref="O4:P4"/>
  </mergeCells>
  <phoneticPr fontId="31" type="noConversion"/>
  <pageMargins left="0.25" right="0.25" top="0.75" bottom="0.75" header="0.3" footer="0.3"/>
  <pageSetup scale="42" fitToHeight="3"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7030A0"/>
  </sheetPr>
  <dimension ref="A1:BB86"/>
  <sheetViews>
    <sheetView topLeftCell="A77" workbookViewId="0">
      <selection activeCell="B81" sqref="B81:O81"/>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363</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AE6:AF6"/>
    <mergeCell ref="AM6:AN6"/>
    <mergeCell ref="B77:L77"/>
    <mergeCell ref="AE4:AF4"/>
    <mergeCell ref="AM4:AN4"/>
    <mergeCell ref="G5:H5"/>
    <mergeCell ref="O5:P5"/>
    <mergeCell ref="AE5:AF5"/>
    <mergeCell ref="AM5:AN5"/>
    <mergeCell ref="G4:H4"/>
    <mergeCell ref="O4:P4"/>
    <mergeCell ref="G6:H6"/>
    <mergeCell ref="O6:P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BB86"/>
  <sheetViews>
    <sheetView workbookViewId="0">
      <selection activeCell="O6" sqref="O6:P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459</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715" t="s">
        <v>52</v>
      </c>
      <c r="BB6" s="71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505">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505">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505">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505">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506">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176"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706" t="s">
        <v>538</v>
      </c>
      <c r="C80" s="706"/>
      <c r="D80" s="706"/>
      <c r="E80" s="706"/>
      <c r="F80" s="706"/>
      <c r="G80" s="706"/>
      <c r="H80" s="706"/>
      <c r="I80" s="706"/>
      <c r="J80" s="706"/>
      <c r="K80" s="706"/>
      <c r="L80" s="706"/>
      <c r="M80" s="706"/>
      <c r="N80" s="233"/>
      <c r="O80" s="233"/>
      <c r="P80" s="233"/>
      <c r="Q80" s="233"/>
      <c r="R80" s="233"/>
      <c r="S80" s="233"/>
      <c r="T80" s="233"/>
    </row>
    <row r="81" spans="1:15" ht="21.75" customHeight="1" x14ac:dyDescent="0.3">
      <c r="A81" s="36" t="s">
        <v>61</v>
      </c>
      <c r="B81" s="661" t="s">
        <v>331</v>
      </c>
      <c r="C81" s="661"/>
      <c r="D81" s="661"/>
      <c r="E81" s="661"/>
      <c r="F81" s="661"/>
      <c r="G81" s="661"/>
      <c r="H81" s="661"/>
      <c r="I81" s="661"/>
      <c r="J81" s="661"/>
      <c r="K81" s="661"/>
      <c r="L81" s="661"/>
      <c r="M81" s="661"/>
      <c r="N81" s="661"/>
      <c r="O81" s="661"/>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6">
    <mergeCell ref="B80:M80"/>
    <mergeCell ref="B81:O81"/>
    <mergeCell ref="G6:H6"/>
    <mergeCell ref="O6:P6"/>
    <mergeCell ref="AE6:AF6"/>
    <mergeCell ref="AM6:AN6"/>
    <mergeCell ref="BA6:BB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tabColor rgb="FFFFE9A3"/>
    <pageSetUpPr fitToPage="1"/>
  </sheetPr>
  <dimension ref="A1:BB86"/>
  <sheetViews>
    <sheetView topLeftCell="A77" workbookViewId="0">
      <selection activeCell="B80" sqref="B80:M80"/>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108</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497" t="s">
        <v>341</v>
      </c>
      <c r="E7" s="262" t="s">
        <v>157</v>
      </c>
      <c r="F7" s="261" t="s">
        <v>334</v>
      </c>
      <c r="G7" s="261" t="s">
        <v>333</v>
      </c>
      <c r="H7" s="261" t="s">
        <v>335</v>
      </c>
      <c r="I7" s="261" t="s">
        <v>156</v>
      </c>
      <c r="J7" s="261" t="s">
        <v>337</v>
      </c>
      <c r="K7" s="318" t="s">
        <v>356</v>
      </c>
      <c r="L7" s="496" t="s">
        <v>341</v>
      </c>
      <c r="M7" s="262" t="s">
        <v>157</v>
      </c>
      <c r="N7" s="261" t="s">
        <v>334</v>
      </c>
      <c r="O7" s="261" t="s">
        <v>333</v>
      </c>
      <c r="P7" s="261" t="s">
        <v>335</v>
      </c>
      <c r="Q7" s="261" t="s">
        <v>156</v>
      </c>
      <c r="R7" s="261" t="s">
        <v>337</v>
      </c>
      <c r="S7" s="318" t="s">
        <v>356</v>
      </c>
      <c r="T7" s="496" t="s">
        <v>341</v>
      </c>
      <c r="U7" s="262" t="s">
        <v>157</v>
      </c>
      <c r="V7" s="261" t="s">
        <v>334</v>
      </c>
      <c r="W7" s="261" t="s">
        <v>333</v>
      </c>
      <c r="X7" s="261" t="s">
        <v>335</v>
      </c>
      <c r="Y7" s="261" t="s">
        <v>156</v>
      </c>
      <c r="Z7" s="261" t="s">
        <v>337</v>
      </c>
      <c r="AA7" s="318" t="s">
        <v>356</v>
      </c>
      <c r="AB7" s="496" t="s">
        <v>341</v>
      </c>
      <c r="AC7" s="262" t="s">
        <v>157</v>
      </c>
      <c r="AD7" s="261" t="s">
        <v>334</v>
      </c>
      <c r="AE7" s="261" t="s">
        <v>333</v>
      </c>
      <c r="AF7" s="261" t="s">
        <v>335</v>
      </c>
      <c r="AG7" s="261" t="s">
        <v>156</v>
      </c>
      <c r="AH7" s="261" t="s">
        <v>337</v>
      </c>
      <c r="AI7" s="318" t="s">
        <v>356</v>
      </c>
      <c r="AJ7" s="496" t="s">
        <v>341</v>
      </c>
      <c r="AK7" s="262" t="s">
        <v>157</v>
      </c>
      <c r="AL7" s="261" t="s">
        <v>334</v>
      </c>
      <c r="AM7" s="261" t="s">
        <v>333</v>
      </c>
      <c r="AN7" s="261" t="s">
        <v>335</v>
      </c>
      <c r="AO7" s="261" t="s">
        <v>156</v>
      </c>
      <c r="AP7" s="261" t="s">
        <v>337</v>
      </c>
      <c r="AQ7" s="318" t="s">
        <v>356</v>
      </c>
      <c r="AR7" s="495"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494">
        <f>'Phase 2 TA 1'!D8+'Phase 2 TA 2'!D8+'Phase 2 TA 3'!D8</f>
        <v>0</v>
      </c>
      <c r="E8" s="266">
        <f>'Labor Rates'!E8</f>
        <v>0</v>
      </c>
      <c r="F8" s="266">
        <f>D8*E8</f>
        <v>0</v>
      </c>
      <c r="G8" s="264">
        <f>'Labor Rates'!G8</f>
        <v>0</v>
      </c>
      <c r="H8" s="266">
        <f>F8*G8</f>
        <v>0</v>
      </c>
      <c r="I8" s="264">
        <f>'Labor Rates'!H8</f>
        <v>0</v>
      </c>
      <c r="J8" s="269">
        <f>(F8+H8)*I8</f>
        <v>0</v>
      </c>
      <c r="K8" s="342">
        <f>F8+H8+J8</f>
        <v>0</v>
      </c>
      <c r="L8" s="494">
        <f>'Phase 2 TA 1'!L8+'Phase 2 TA 2'!L8+'Phase 2 TA 3'!L8</f>
        <v>0</v>
      </c>
      <c r="M8" s="251">
        <f>'Labor Rates'!K8</f>
        <v>0</v>
      </c>
      <c r="N8" s="266">
        <f>L8*M8</f>
        <v>0</v>
      </c>
      <c r="O8" s="264">
        <f>'Labor Rates'!M8</f>
        <v>0</v>
      </c>
      <c r="P8" s="266">
        <f>N8*O8</f>
        <v>0</v>
      </c>
      <c r="Q8" s="264">
        <f>'Labor Rates'!N8</f>
        <v>0</v>
      </c>
      <c r="R8" s="269">
        <f>(N8+P8)*Q8</f>
        <v>0</v>
      </c>
      <c r="S8" s="342">
        <f t="shared" ref="S8:S31" si="0">ROUND(L8*M8*(1+O8)*(1+Q8),0)</f>
        <v>0</v>
      </c>
      <c r="T8" s="494">
        <f>'Phase 2 TA 1'!T8+'Phase 2 TA 2'!T8+'Phase 2 TA 3'!T8</f>
        <v>0</v>
      </c>
      <c r="U8" s="251">
        <f>'Labor Rates'!Q8</f>
        <v>0</v>
      </c>
      <c r="V8" s="266">
        <f>T8*U8</f>
        <v>0</v>
      </c>
      <c r="W8" s="264">
        <f>'Labor Rates'!S8</f>
        <v>0</v>
      </c>
      <c r="X8" s="266">
        <f>V8*W8</f>
        <v>0</v>
      </c>
      <c r="Y8" s="264">
        <f>'Labor Rates'!T8</f>
        <v>0</v>
      </c>
      <c r="Z8" s="269">
        <f>(V8+X8)*Y8</f>
        <v>0</v>
      </c>
      <c r="AA8" s="342">
        <f t="shared" ref="AA8:AA31" si="1">ROUND(T8*U8*(1+W8)*(1+Y8),0)</f>
        <v>0</v>
      </c>
      <c r="AB8" s="494">
        <f>'Phase 2 TA 1'!AB8+'Phase 2 TA 2'!AB8+'Phase 2 TA 3'!AB8</f>
        <v>0</v>
      </c>
      <c r="AC8" s="251">
        <f>'Labor Rates'!W8</f>
        <v>0</v>
      </c>
      <c r="AD8" s="266">
        <f>AB8*AC8</f>
        <v>0</v>
      </c>
      <c r="AE8" s="264">
        <f>'Labor Rates'!Y8</f>
        <v>0</v>
      </c>
      <c r="AF8" s="266">
        <f>AD8*AE8</f>
        <v>0</v>
      </c>
      <c r="AG8" s="264">
        <f>'Labor Rates'!Z8</f>
        <v>0</v>
      </c>
      <c r="AH8" s="269">
        <f>(AD8+AF8)*AG8</f>
        <v>0</v>
      </c>
      <c r="AI8" s="342">
        <f t="shared" ref="AI8:AI31" si="2">ROUND(AB8*AC8*(1+AE8)*(1+AG8),0)</f>
        <v>0</v>
      </c>
      <c r="AJ8" s="494">
        <f>'Phase 2 TA 1'!AJ8+'Phase 2 TA 2'!AJ8+'Phase 2 TA 3'!AJ8</f>
        <v>0</v>
      </c>
      <c r="AK8" s="251">
        <f>'Labor Rates'!AC8</f>
        <v>0</v>
      </c>
      <c r="AL8" s="266">
        <f>AJ8*AK8</f>
        <v>0</v>
      </c>
      <c r="AM8" s="264">
        <f>'Labor Rates'!AE8</f>
        <v>0</v>
      </c>
      <c r="AN8" s="266">
        <f>AL8*AM8</f>
        <v>0</v>
      </c>
      <c r="AO8" s="264">
        <f>'Labor Rates'!AF8</f>
        <v>0</v>
      </c>
      <c r="AP8" s="269">
        <f>(AL8+AN8)*AO8</f>
        <v>0</v>
      </c>
      <c r="AQ8" s="342">
        <f t="shared" ref="AQ8:AQ31" si="3">ROUND(AJ8*AK8*(1+AM8)*(1+AO8),0)</f>
        <v>0</v>
      </c>
      <c r="AR8" s="494">
        <f>'Phase 2 TA 1'!AR8+'Phase 2 TA 2'!AR8+'Phase 2 TA 3'!AR8</f>
        <v>0</v>
      </c>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494">
        <f>'Phase 2 TA 1'!D9+'Phase 2 TA 2'!D9+'Phase 2 TA 3'!D9</f>
        <v>0</v>
      </c>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494">
        <f>'Phase 2 TA 1'!L9+'Phase 2 TA 2'!L9+'Phase 2 TA 3'!L9</f>
        <v>0</v>
      </c>
      <c r="M9" s="251">
        <f>'Labor Rates'!K9</f>
        <v>0</v>
      </c>
      <c r="N9" s="266">
        <f t="shared" ref="N9:N31" si="12">L9*M9</f>
        <v>0</v>
      </c>
      <c r="O9" s="264">
        <f>'Labor Rates'!M9</f>
        <v>0</v>
      </c>
      <c r="P9" s="266">
        <f t="shared" ref="P9:P31" si="13">N9*O9</f>
        <v>0</v>
      </c>
      <c r="Q9" s="264">
        <f>'Labor Rates'!N9</f>
        <v>0</v>
      </c>
      <c r="R9" s="269">
        <f t="shared" ref="R9:R31" si="14">(N9+P9)*Q9</f>
        <v>0</v>
      </c>
      <c r="S9" s="342">
        <f t="shared" si="0"/>
        <v>0</v>
      </c>
      <c r="T9" s="494">
        <f>'Phase 2 TA 1'!T9+'Phase 2 TA 2'!T9+'Phase 2 TA 3'!T9</f>
        <v>0</v>
      </c>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494">
        <f>'Phase 2 TA 1'!AB9+'Phase 2 TA 2'!AB9+'Phase 2 TA 3'!AB9</f>
        <v>0</v>
      </c>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494">
        <f>'Phase 2 TA 1'!AJ9+'Phase 2 TA 2'!AJ9+'Phase 2 TA 3'!AJ9</f>
        <v>0</v>
      </c>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494">
        <f>'Phase 2 TA 1'!AR9+'Phase 2 TA 2'!AR9+'Phase 2 TA 3'!AR9</f>
        <v>0</v>
      </c>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494">
        <f>'Phase 2 TA 1'!D10+'Phase 2 TA 2'!D10+'Phase 2 TA 3'!D10</f>
        <v>0</v>
      </c>
      <c r="E10" s="266">
        <f>'Labor Rates'!E10</f>
        <v>0</v>
      </c>
      <c r="F10" s="266">
        <f t="shared" si="8"/>
        <v>0</v>
      </c>
      <c r="G10" s="264">
        <f>'Labor Rates'!G10</f>
        <v>0</v>
      </c>
      <c r="H10" s="266">
        <f t="shared" si="9"/>
        <v>0</v>
      </c>
      <c r="I10" s="264">
        <f>'Labor Rates'!H10</f>
        <v>0</v>
      </c>
      <c r="J10" s="269">
        <f t="shared" si="10"/>
        <v>0</v>
      </c>
      <c r="K10" s="342">
        <f t="shared" si="11"/>
        <v>0</v>
      </c>
      <c r="L10" s="494">
        <f>'Phase 2 TA 1'!L10+'Phase 2 TA 2'!L10+'Phase 2 TA 3'!L10</f>
        <v>0</v>
      </c>
      <c r="M10" s="251">
        <f>'Labor Rates'!K10</f>
        <v>0</v>
      </c>
      <c r="N10" s="266">
        <f t="shared" si="12"/>
        <v>0</v>
      </c>
      <c r="O10" s="264">
        <f>'Labor Rates'!M10</f>
        <v>0</v>
      </c>
      <c r="P10" s="266">
        <f t="shared" si="13"/>
        <v>0</v>
      </c>
      <c r="Q10" s="264">
        <f>'Labor Rates'!N10</f>
        <v>0</v>
      </c>
      <c r="R10" s="269">
        <f t="shared" si="14"/>
        <v>0</v>
      </c>
      <c r="S10" s="342">
        <f t="shared" si="0"/>
        <v>0</v>
      </c>
      <c r="T10" s="494">
        <f>'Phase 2 TA 1'!T10+'Phase 2 TA 2'!T10+'Phase 2 TA 3'!T10</f>
        <v>0</v>
      </c>
      <c r="U10" s="251">
        <f>'Labor Rates'!Q10</f>
        <v>0</v>
      </c>
      <c r="V10" s="266">
        <f t="shared" si="15"/>
        <v>0</v>
      </c>
      <c r="W10" s="264">
        <f>'Labor Rates'!S10</f>
        <v>0</v>
      </c>
      <c r="X10" s="266">
        <f t="shared" si="16"/>
        <v>0</v>
      </c>
      <c r="Y10" s="264">
        <f>'Labor Rates'!T10</f>
        <v>0</v>
      </c>
      <c r="Z10" s="269">
        <f t="shared" si="17"/>
        <v>0</v>
      </c>
      <c r="AA10" s="342">
        <f t="shared" si="1"/>
        <v>0</v>
      </c>
      <c r="AB10" s="494">
        <f>'Phase 2 TA 1'!AB10+'Phase 2 TA 2'!AB10+'Phase 2 TA 3'!AB10</f>
        <v>0</v>
      </c>
      <c r="AC10" s="251">
        <f>'Labor Rates'!W10</f>
        <v>0</v>
      </c>
      <c r="AD10" s="266">
        <f t="shared" si="18"/>
        <v>0</v>
      </c>
      <c r="AE10" s="264">
        <f>'Labor Rates'!Y10</f>
        <v>0</v>
      </c>
      <c r="AF10" s="266">
        <f t="shared" si="19"/>
        <v>0</v>
      </c>
      <c r="AG10" s="264">
        <f>'Labor Rates'!Z10</f>
        <v>0</v>
      </c>
      <c r="AH10" s="269">
        <f t="shared" si="20"/>
        <v>0</v>
      </c>
      <c r="AI10" s="342">
        <f t="shared" si="2"/>
        <v>0</v>
      </c>
      <c r="AJ10" s="494">
        <f>'Phase 2 TA 1'!AJ10+'Phase 2 TA 2'!AJ10+'Phase 2 TA 3'!AJ10</f>
        <v>0</v>
      </c>
      <c r="AK10" s="251">
        <f>'Labor Rates'!AC10</f>
        <v>0</v>
      </c>
      <c r="AL10" s="266">
        <f t="shared" si="21"/>
        <v>0</v>
      </c>
      <c r="AM10" s="264">
        <f>'Labor Rates'!AE10</f>
        <v>0</v>
      </c>
      <c r="AN10" s="266">
        <f t="shared" si="22"/>
        <v>0</v>
      </c>
      <c r="AO10" s="264">
        <f>'Labor Rates'!AF10</f>
        <v>0</v>
      </c>
      <c r="AP10" s="269">
        <f t="shared" si="23"/>
        <v>0</v>
      </c>
      <c r="AQ10" s="342">
        <f t="shared" si="3"/>
        <v>0</v>
      </c>
      <c r="AR10" s="494">
        <f>'Phase 2 TA 1'!AR10+'Phase 2 TA 2'!AR10+'Phase 2 TA 3'!AR10</f>
        <v>0</v>
      </c>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494">
        <f>'Phase 2 TA 1'!D11+'Phase 2 TA 2'!D11+'Phase 2 TA 3'!D11</f>
        <v>0</v>
      </c>
      <c r="E11" s="266">
        <f>'Labor Rates'!E11</f>
        <v>0</v>
      </c>
      <c r="F11" s="266">
        <f t="shared" si="8"/>
        <v>0</v>
      </c>
      <c r="G11" s="264">
        <f>'Labor Rates'!G11</f>
        <v>0</v>
      </c>
      <c r="H11" s="266">
        <f t="shared" si="9"/>
        <v>0</v>
      </c>
      <c r="I11" s="264">
        <f>'Labor Rates'!H11</f>
        <v>0</v>
      </c>
      <c r="J11" s="269">
        <f t="shared" si="10"/>
        <v>0</v>
      </c>
      <c r="K11" s="342">
        <f t="shared" si="11"/>
        <v>0</v>
      </c>
      <c r="L11" s="494">
        <f>'Phase 2 TA 1'!L11+'Phase 2 TA 2'!L11+'Phase 2 TA 3'!L11</f>
        <v>0</v>
      </c>
      <c r="M11" s="251">
        <f>'Labor Rates'!K11</f>
        <v>0</v>
      </c>
      <c r="N11" s="266">
        <f t="shared" si="12"/>
        <v>0</v>
      </c>
      <c r="O11" s="264">
        <f>'Labor Rates'!M11</f>
        <v>0</v>
      </c>
      <c r="P11" s="266">
        <f t="shared" si="13"/>
        <v>0</v>
      </c>
      <c r="Q11" s="264">
        <f>'Labor Rates'!N11</f>
        <v>0</v>
      </c>
      <c r="R11" s="269">
        <f t="shared" si="14"/>
        <v>0</v>
      </c>
      <c r="S11" s="342">
        <f t="shared" si="0"/>
        <v>0</v>
      </c>
      <c r="T11" s="494">
        <f>'Phase 2 TA 1'!T11+'Phase 2 TA 2'!T11+'Phase 2 TA 3'!T11</f>
        <v>0</v>
      </c>
      <c r="U11" s="251">
        <f>'Labor Rates'!Q11</f>
        <v>0</v>
      </c>
      <c r="V11" s="266">
        <f t="shared" si="15"/>
        <v>0</v>
      </c>
      <c r="W11" s="264">
        <f>'Labor Rates'!S11</f>
        <v>0</v>
      </c>
      <c r="X11" s="266">
        <f t="shared" si="16"/>
        <v>0</v>
      </c>
      <c r="Y11" s="264">
        <f>'Labor Rates'!T11</f>
        <v>0</v>
      </c>
      <c r="Z11" s="269">
        <f t="shared" si="17"/>
        <v>0</v>
      </c>
      <c r="AA11" s="342">
        <f t="shared" si="1"/>
        <v>0</v>
      </c>
      <c r="AB11" s="494">
        <f>'Phase 2 TA 1'!AB11+'Phase 2 TA 2'!AB11+'Phase 2 TA 3'!AB11</f>
        <v>0</v>
      </c>
      <c r="AC11" s="251">
        <f>'Labor Rates'!W11</f>
        <v>0</v>
      </c>
      <c r="AD11" s="266">
        <f t="shared" si="18"/>
        <v>0</v>
      </c>
      <c r="AE11" s="264">
        <f>'Labor Rates'!Y11</f>
        <v>0</v>
      </c>
      <c r="AF11" s="266">
        <f t="shared" si="19"/>
        <v>0</v>
      </c>
      <c r="AG11" s="264">
        <f>'Labor Rates'!Z11</f>
        <v>0</v>
      </c>
      <c r="AH11" s="269">
        <f t="shared" si="20"/>
        <v>0</v>
      </c>
      <c r="AI11" s="342">
        <f t="shared" si="2"/>
        <v>0</v>
      </c>
      <c r="AJ11" s="494">
        <f>'Phase 2 TA 1'!AJ11+'Phase 2 TA 2'!AJ11+'Phase 2 TA 3'!AJ11</f>
        <v>0</v>
      </c>
      <c r="AK11" s="251">
        <f>'Labor Rates'!AC11</f>
        <v>0</v>
      </c>
      <c r="AL11" s="266">
        <f t="shared" si="21"/>
        <v>0</v>
      </c>
      <c r="AM11" s="264">
        <f>'Labor Rates'!AE11</f>
        <v>0</v>
      </c>
      <c r="AN11" s="266">
        <f t="shared" si="22"/>
        <v>0</v>
      </c>
      <c r="AO11" s="264">
        <f>'Labor Rates'!AF11</f>
        <v>0</v>
      </c>
      <c r="AP11" s="269">
        <f t="shared" si="23"/>
        <v>0</v>
      </c>
      <c r="AQ11" s="342">
        <f t="shared" si="3"/>
        <v>0</v>
      </c>
      <c r="AR11" s="494">
        <f>'Phase 2 TA 1'!AR11+'Phase 2 TA 2'!AR11+'Phase 2 TA 3'!AR11</f>
        <v>0</v>
      </c>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494">
        <f>'Phase 2 TA 1'!D12+'Phase 2 TA 2'!D12+'Phase 2 TA 3'!D12</f>
        <v>0</v>
      </c>
      <c r="E12" s="266">
        <f>'Labor Rates'!E12</f>
        <v>0</v>
      </c>
      <c r="F12" s="266">
        <f t="shared" si="8"/>
        <v>0</v>
      </c>
      <c r="G12" s="264">
        <f>'Labor Rates'!G12</f>
        <v>0</v>
      </c>
      <c r="H12" s="266">
        <f t="shared" si="9"/>
        <v>0</v>
      </c>
      <c r="I12" s="264">
        <f>'Labor Rates'!H12</f>
        <v>0</v>
      </c>
      <c r="J12" s="269">
        <f t="shared" si="10"/>
        <v>0</v>
      </c>
      <c r="K12" s="342">
        <f t="shared" si="11"/>
        <v>0</v>
      </c>
      <c r="L12" s="494">
        <f>'Phase 2 TA 1'!L12+'Phase 2 TA 2'!L12+'Phase 2 TA 3'!L12</f>
        <v>0</v>
      </c>
      <c r="M12" s="251">
        <f>'Labor Rates'!K12</f>
        <v>0</v>
      </c>
      <c r="N12" s="266">
        <f t="shared" si="12"/>
        <v>0</v>
      </c>
      <c r="O12" s="264">
        <f>'Labor Rates'!M12</f>
        <v>0</v>
      </c>
      <c r="P12" s="266">
        <f t="shared" si="13"/>
        <v>0</v>
      </c>
      <c r="Q12" s="264">
        <f>'Labor Rates'!N12</f>
        <v>0</v>
      </c>
      <c r="R12" s="269">
        <f t="shared" si="14"/>
        <v>0</v>
      </c>
      <c r="S12" s="342">
        <f t="shared" si="0"/>
        <v>0</v>
      </c>
      <c r="T12" s="494">
        <f>'Phase 2 TA 1'!T12+'Phase 2 TA 2'!T12+'Phase 2 TA 3'!T12</f>
        <v>0</v>
      </c>
      <c r="U12" s="251">
        <f>'Labor Rates'!Q12</f>
        <v>0</v>
      </c>
      <c r="V12" s="266">
        <f t="shared" si="15"/>
        <v>0</v>
      </c>
      <c r="W12" s="264">
        <f>'Labor Rates'!S12</f>
        <v>0</v>
      </c>
      <c r="X12" s="266">
        <f t="shared" si="16"/>
        <v>0</v>
      </c>
      <c r="Y12" s="264">
        <f>'Labor Rates'!T12</f>
        <v>0</v>
      </c>
      <c r="Z12" s="269">
        <f t="shared" si="17"/>
        <v>0</v>
      </c>
      <c r="AA12" s="342">
        <f t="shared" si="1"/>
        <v>0</v>
      </c>
      <c r="AB12" s="494">
        <f>'Phase 2 TA 1'!AB12+'Phase 2 TA 2'!AB12+'Phase 2 TA 3'!AB12</f>
        <v>0</v>
      </c>
      <c r="AC12" s="251">
        <f>'Labor Rates'!W12</f>
        <v>0</v>
      </c>
      <c r="AD12" s="266">
        <f t="shared" si="18"/>
        <v>0</v>
      </c>
      <c r="AE12" s="264">
        <f>'Labor Rates'!Y12</f>
        <v>0</v>
      </c>
      <c r="AF12" s="266">
        <f t="shared" si="19"/>
        <v>0</v>
      </c>
      <c r="AG12" s="264">
        <f>'Labor Rates'!Z12</f>
        <v>0</v>
      </c>
      <c r="AH12" s="269">
        <f t="shared" si="20"/>
        <v>0</v>
      </c>
      <c r="AI12" s="342">
        <f t="shared" si="2"/>
        <v>0</v>
      </c>
      <c r="AJ12" s="494">
        <f>'Phase 2 TA 1'!AJ12+'Phase 2 TA 2'!AJ12+'Phase 2 TA 3'!AJ12</f>
        <v>0</v>
      </c>
      <c r="AK12" s="251">
        <f>'Labor Rates'!AC12</f>
        <v>0</v>
      </c>
      <c r="AL12" s="266">
        <f t="shared" si="21"/>
        <v>0</v>
      </c>
      <c r="AM12" s="264">
        <f>'Labor Rates'!AE12</f>
        <v>0</v>
      </c>
      <c r="AN12" s="266">
        <f t="shared" si="22"/>
        <v>0</v>
      </c>
      <c r="AO12" s="264">
        <f>'Labor Rates'!AF12</f>
        <v>0</v>
      </c>
      <c r="AP12" s="269">
        <f t="shared" si="23"/>
        <v>0</v>
      </c>
      <c r="AQ12" s="342">
        <f t="shared" si="3"/>
        <v>0</v>
      </c>
      <c r="AR12" s="494">
        <f>'Phase 2 TA 1'!AR12+'Phase 2 TA 2'!AR12+'Phase 2 TA 3'!AR12</f>
        <v>0</v>
      </c>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494">
        <f>'Phase 2 TA 1'!D13+'Phase 2 TA 2'!D13+'Phase 2 TA 3'!D13</f>
        <v>0</v>
      </c>
      <c r="E13" s="266">
        <f>'Labor Rates'!E13</f>
        <v>0</v>
      </c>
      <c r="F13" s="266">
        <f t="shared" si="8"/>
        <v>0</v>
      </c>
      <c r="G13" s="264">
        <f>'Labor Rates'!G13</f>
        <v>0</v>
      </c>
      <c r="H13" s="266">
        <f t="shared" si="9"/>
        <v>0</v>
      </c>
      <c r="I13" s="264">
        <f>'Labor Rates'!H13</f>
        <v>0</v>
      </c>
      <c r="J13" s="269">
        <f t="shared" si="10"/>
        <v>0</v>
      </c>
      <c r="K13" s="342">
        <f t="shared" si="11"/>
        <v>0</v>
      </c>
      <c r="L13" s="494">
        <f>'Phase 2 TA 1'!L13+'Phase 2 TA 2'!L13+'Phase 2 TA 3'!L13</f>
        <v>0</v>
      </c>
      <c r="M13" s="251">
        <f>'Labor Rates'!K13</f>
        <v>0</v>
      </c>
      <c r="N13" s="266">
        <f t="shared" si="12"/>
        <v>0</v>
      </c>
      <c r="O13" s="264">
        <f>'Labor Rates'!M13</f>
        <v>0</v>
      </c>
      <c r="P13" s="266">
        <f t="shared" si="13"/>
        <v>0</v>
      </c>
      <c r="Q13" s="264">
        <f>'Labor Rates'!N13</f>
        <v>0</v>
      </c>
      <c r="R13" s="269">
        <f t="shared" si="14"/>
        <v>0</v>
      </c>
      <c r="S13" s="342">
        <f t="shared" si="0"/>
        <v>0</v>
      </c>
      <c r="T13" s="494">
        <f>'Phase 2 TA 1'!T13+'Phase 2 TA 2'!T13+'Phase 2 TA 3'!T13</f>
        <v>0</v>
      </c>
      <c r="U13" s="251">
        <f>'Labor Rates'!Q13</f>
        <v>0</v>
      </c>
      <c r="V13" s="266">
        <f t="shared" si="15"/>
        <v>0</v>
      </c>
      <c r="W13" s="264">
        <f>'Labor Rates'!S13</f>
        <v>0</v>
      </c>
      <c r="X13" s="266">
        <f t="shared" si="16"/>
        <v>0</v>
      </c>
      <c r="Y13" s="264">
        <f>'Labor Rates'!T13</f>
        <v>0</v>
      </c>
      <c r="Z13" s="269">
        <f t="shared" si="17"/>
        <v>0</v>
      </c>
      <c r="AA13" s="342">
        <f t="shared" si="1"/>
        <v>0</v>
      </c>
      <c r="AB13" s="494">
        <f>'Phase 2 TA 1'!AB13+'Phase 2 TA 2'!AB13+'Phase 2 TA 3'!AB13</f>
        <v>0</v>
      </c>
      <c r="AC13" s="251">
        <f>'Labor Rates'!W13</f>
        <v>0</v>
      </c>
      <c r="AD13" s="266">
        <f t="shared" si="18"/>
        <v>0</v>
      </c>
      <c r="AE13" s="264">
        <f>'Labor Rates'!Y13</f>
        <v>0</v>
      </c>
      <c r="AF13" s="266">
        <f t="shared" si="19"/>
        <v>0</v>
      </c>
      <c r="AG13" s="264">
        <f>'Labor Rates'!Z13</f>
        <v>0</v>
      </c>
      <c r="AH13" s="269">
        <f t="shared" si="20"/>
        <v>0</v>
      </c>
      <c r="AI13" s="342">
        <f t="shared" si="2"/>
        <v>0</v>
      </c>
      <c r="AJ13" s="494">
        <f>'Phase 2 TA 1'!AJ13+'Phase 2 TA 2'!AJ13+'Phase 2 TA 3'!AJ13</f>
        <v>0</v>
      </c>
      <c r="AK13" s="251">
        <f>'Labor Rates'!AC13</f>
        <v>0</v>
      </c>
      <c r="AL13" s="266">
        <f t="shared" si="21"/>
        <v>0</v>
      </c>
      <c r="AM13" s="264">
        <f>'Labor Rates'!AE13</f>
        <v>0</v>
      </c>
      <c r="AN13" s="266">
        <f t="shared" si="22"/>
        <v>0</v>
      </c>
      <c r="AO13" s="264">
        <f>'Labor Rates'!AF13</f>
        <v>0</v>
      </c>
      <c r="AP13" s="269">
        <f t="shared" si="23"/>
        <v>0</v>
      </c>
      <c r="AQ13" s="342">
        <f t="shared" si="3"/>
        <v>0</v>
      </c>
      <c r="AR13" s="494">
        <f>'Phase 2 TA 1'!AR13+'Phase 2 TA 2'!AR13+'Phase 2 TA 3'!AR13</f>
        <v>0</v>
      </c>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494">
        <f>'Phase 2 TA 1'!D14+'Phase 2 TA 2'!D14+'Phase 2 TA 3'!D14</f>
        <v>0</v>
      </c>
      <c r="E14" s="266">
        <f>'Labor Rates'!E14</f>
        <v>0</v>
      </c>
      <c r="F14" s="266">
        <f t="shared" si="8"/>
        <v>0</v>
      </c>
      <c r="G14" s="264">
        <f>'Labor Rates'!G14</f>
        <v>0</v>
      </c>
      <c r="H14" s="266">
        <f t="shared" si="9"/>
        <v>0</v>
      </c>
      <c r="I14" s="264">
        <f>'Labor Rates'!H14</f>
        <v>0</v>
      </c>
      <c r="J14" s="269">
        <f t="shared" si="10"/>
        <v>0</v>
      </c>
      <c r="K14" s="342">
        <f t="shared" si="11"/>
        <v>0</v>
      </c>
      <c r="L14" s="494">
        <f>'Phase 2 TA 1'!L14+'Phase 2 TA 2'!L14+'Phase 2 TA 3'!L14</f>
        <v>0</v>
      </c>
      <c r="M14" s="251">
        <f>'Labor Rates'!K14</f>
        <v>0</v>
      </c>
      <c r="N14" s="266">
        <f t="shared" si="12"/>
        <v>0</v>
      </c>
      <c r="O14" s="264">
        <f>'Labor Rates'!M14</f>
        <v>0</v>
      </c>
      <c r="P14" s="266">
        <f t="shared" si="13"/>
        <v>0</v>
      </c>
      <c r="Q14" s="264">
        <f>'Labor Rates'!N14</f>
        <v>0</v>
      </c>
      <c r="R14" s="269">
        <f t="shared" si="14"/>
        <v>0</v>
      </c>
      <c r="S14" s="342">
        <f t="shared" si="0"/>
        <v>0</v>
      </c>
      <c r="T14" s="494">
        <f>'Phase 2 TA 1'!T14+'Phase 2 TA 2'!T14+'Phase 2 TA 3'!T14</f>
        <v>0</v>
      </c>
      <c r="U14" s="251">
        <f>'Labor Rates'!Q14</f>
        <v>0</v>
      </c>
      <c r="V14" s="266">
        <f t="shared" si="15"/>
        <v>0</v>
      </c>
      <c r="W14" s="264">
        <f>'Labor Rates'!S14</f>
        <v>0</v>
      </c>
      <c r="X14" s="266">
        <f t="shared" si="16"/>
        <v>0</v>
      </c>
      <c r="Y14" s="264">
        <f>'Labor Rates'!T14</f>
        <v>0</v>
      </c>
      <c r="Z14" s="269">
        <f t="shared" si="17"/>
        <v>0</v>
      </c>
      <c r="AA14" s="342">
        <f t="shared" si="1"/>
        <v>0</v>
      </c>
      <c r="AB14" s="494">
        <f>'Phase 2 TA 1'!AB14+'Phase 2 TA 2'!AB14+'Phase 2 TA 3'!AB14</f>
        <v>0</v>
      </c>
      <c r="AC14" s="251">
        <f>'Labor Rates'!W14</f>
        <v>0</v>
      </c>
      <c r="AD14" s="266">
        <f t="shared" si="18"/>
        <v>0</v>
      </c>
      <c r="AE14" s="264">
        <f>'Labor Rates'!Y14</f>
        <v>0</v>
      </c>
      <c r="AF14" s="266">
        <f t="shared" si="19"/>
        <v>0</v>
      </c>
      <c r="AG14" s="264">
        <f>'Labor Rates'!Z14</f>
        <v>0</v>
      </c>
      <c r="AH14" s="269">
        <f t="shared" si="20"/>
        <v>0</v>
      </c>
      <c r="AI14" s="342">
        <f t="shared" si="2"/>
        <v>0</v>
      </c>
      <c r="AJ14" s="494">
        <f>'Phase 2 TA 1'!AJ14+'Phase 2 TA 2'!AJ14+'Phase 2 TA 3'!AJ14</f>
        <v>0</v>
      </c>
      <c r="AK14" s="251">
        <f>'Labor Rates'!AC14</f>
        <v>0</v>
      </c>
      <c r="AL14" s="266">
        <f t="shared" si="21"/>
        <v>0</v>
      </c>
      <c r="AM14" s="264">
        <f>'Labor Rates'!AE14</f>
        <v>0</v>
      </c>
      <c r="AN14" s="266">
        <f t="shared" si="22"/>
        <v>0</v>
      </c>
      <c r="AO14" s="264">
        <f>'Labor Rates'!AF14</f>
        <v>0</v>
      </c>
      <c r="AP14" s="269">
        <f t="shared" si="23"/>
        <v>0</v>
      </c>
      <c r="AQ14" s="342">
        <f t="shared" si="3"/>
        <v>0</v>
      </c>
      <c r="AR14" s="494">
        <f>'Phase 2 TA 1'!AR14+'Phase 2 TA 2'!AR14+'Phase 2 TA 3'!AR14</f>
        <v>0</v>
      </c>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494">
        <f>'Phase 2 TA 1'!D15+'Phase 2 TA 2'!D15+'Phase 2 TA 3'!D15</f>
        <v>0</v>
      </c>
      <c r="E15" s="266">
        <f>'Labor Rates'!E15</f>
        <v>0</v>
      </c>
      <c r="F15" s="266">
        <f t="shared" si="8"/>
        <v>0</v>
      </c>
      <c r="G15" s="264">
        <f>'Labor Rates'!G15</f>
        <v>0</v>
      </c>
      <c r="H15" s="266">
        <f t="shared" si="9"/>
        <v>0</v>
      </c>
      <c r="I15" s="264">
        <f>'Labor Rates'!H15</f>
        <v>0</v>
      </c>
      <c r="J15" s="269">
        <f t="shared" si="10"/>
        <v>0</v>
      </c>
      <c r="K15" s="342">
        <f t="shared" si="11"/>
        <v>0</v>
      </c>
      <c r="L15" s="494">
        <f>'Phase 2 TA 1'!L15+'Phase 2 TA 2'!L15+'Phase 2 TA 3'!L15</f>
        <v>0</v>
      </c>
      <c r="M15" s="251">
        <f>'Labor Rates'!K15</f>
        <v>0</v>
      </c>
      <c r="N15" s="266">
        <f t="shared" si="12"/>
        <v>0</v>
      </c>
      <c r="O15" s="264">
        <f>'Labor Rates'!M15</f>
        <v>0</v>
      </c>
      <c r="P15" s="266">
        <f t="shared" si="13"/>
        <v>0</v>
      </c>
      <c r="Q15" s="264">
        <f>'Labor Rates'!N15</f>
        <v>0</v>
      </c>
      <c r="R15" s="269">
        <f t="shared" si="14"/>
        <v>0</v>
      </c>
      <c r="S15" s="342">
        <f t="shared" si="0"/>
        <v>0</v>
      </c>
      <c r="T15" s="494">
        <f>'Phase 2 TA 1'!T15+'Phase 2 TA 2'!T15+'Phase 2 TA 3'!T15</f>
        <v>0</v>
      </c>
      <c r="U15" s="251">
        <f>'Labor Rates'!Q15</f>
        <v>0</v>
      </c>
      <c r="V15" s="266">
        <f t="shared" si="15"/>
        <v>0</v>
      </c>
      <c r="W15" s="264">
        <f>'Labor Rates'!S15</f>
        <v>0</v>
      </c>
      <c r="X15" s="266">
        <f t="shared" si="16"/>
        <v>0</v>
      </c>
      <c r="Y15" s="264">
        <f>'Labor Rates'!T15</f>
        <v>0</v>
      </c>
      <c r="Z15" s="269">
        <f t="shared" si="17"/>
        <v>0</v>
      </c>
      <c r="AA15" s="342">
        <f t="shared" si="1"/>
        <v>0</v>
      </c>
      <c r="AB15" s="494">
        <f>'Phase 2 TA 1'!AB15+'Phase 2 TA 2'!AB15+'Phase 2 TA 3'!AB15</f>
        <v>0</v>
      </c>
      <c r="AC15" s="251">
        <f>'Labor Rates'!W15</f>
        <v>0</v>
      </c>
      <c r="AD15" s="266">
        <f t="shared" si="18"/>
        <v>0</v>
      </c>
      <c r="AE15" s="264">
        <f>'Labor Rates'!Y15</f>
        <v>0</v>
      </c>
      <c r="AF15" s="266">
        <f t="shared" si="19"/>
        <v>0</v>
      </c>
      <c r="AG15" s="264">
        <f>'Labor Rates'!Z15</f>
        <v>0</v>
      </c>
      <c r="AH15" s="269">
        <f t="shared" si="20"/>
        <v>0</v>
      </c>
      <c r="AI15" s="342">
        <f t="shared" si="2"/>
        <v>0</v>
      </c>
      <c r="AJ15" s="494">
        <f>'Phase 2 TA 1'!AJ15+'Phase 2 TA 2'!AJ15+'Phase 2 TA 3'!AJ15</f>
        <v>0</v>
      </c>
      <c r="AK15" s="251">
        <f>'Labor Rates'!AC15</f>
        <v>0</v>
      </c>
      <c r="AL15" s="266">
        <f t="shared" si="21"/>
        <v>0</v>
      </c>
      <c r="AM15" s="264">
        <f>'Labor Rates'!AE15</f>
        <v>0</v>
      </c>
      <c r="AN15" s="266">
        <f t="shared" si="22"/>
        <v>0</v>
      </c>
      <c r="AO15" s="264">
        <f>'Labor Rates'!AF15</f>
        <v>0</v>
      </c>
      <c r="AP15" s="269">
        <f t="shared" si="23"/>
        <v>0</v>
      </c>
      <c r="AQ15" s="342">
        <f t="shared" si="3"/>
        <v>0</v>
      </c>
      <c r="AR15" s="494">
        <f>'Phase 2 TA 1'!AR15+'Phase 2 TA 2'!AR15+'Phase 2 TA 3'!AR15</f>
        <v>0</v>
      </c>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494">
        <f>'Phase 2 TA 1'!D16+'Phase 2 TA 2'!D16+'Phase 2 TA 3'!D16</f>
        <v>0</v>
      </c>
      <c r="E16" s="266">
        <f>'Labor Rates'!E16</f>
        <v>0</v>
      </c>
      <c r="F16" s="266">
        <f t="shared" si="8"/>
        <v>0</v>
      </c>
      <c r="G16" s="264">
        <f>'Labor Rates'!G16</f>
        <v>0</v>
      </c>
      <c r="H16" s="266">
        <f t="shared" si="9"/>
        <v>0</v>
      </c>
      <c r="I16" s="264">
        <f>'Labor Rates'!H16</f>
        <v>0</v>
      </c>
      <c r="J16" s="269">
        <f t="shared" si="10"/>
        <v>0</v>
      </c>
      <c r="K16" s="342">
        <f t="shared" si="11"/>
        <v>0</v>
      </c>
      <c r="L16" s="494">
        <f>'Phase 2 TA 1'!L16+'Phase 2 TA 2'!L16+'Phase 2 TA 3'!L16</f>
        <v>0</v>
      </c>
      <c r="M16" s="251">
        <f>'Labor Rates'!K16</f>
        <v>0</v>
      </c>
      <c r="N16" s="266">
        <f t="shared" si="12"/>
        <v>0</v>
      </c>
      <c r="O16" s="264">
        <f>'Labor Rates'!M16</f>
        <v>0</v>
      </c>
      <c r="P16" s="266">
        <f t="shared" si="13"/>
        <v>0</v>
      </c>
      <c r="Q16" s="264">
        <f>'Labor Rates'!N16</f>
        <v>0</v>
      </c>
      <c r="R16" s="269">
        <f t="shared" si="14"/>
        <v>0</v>
      </c>
      <c r="S16" s="342">
        <f t="shared" si="0"/>
        <v>0</v>
      </c>
      <c r="T16" s="494">
        <f>'Phase 2 TA 1'!T16+'Phase 2 TA 2'!T16+'Phase 2 TA 3'!T16</f>
        <v>0</v>
      </c>
      <c r="U16" s="251">
        <f>'Labor Rates'!Q16</f>
        <v>0</v>
      </c>
      <c r="V16" s="266">
        <f t="shared" si="15"/>
        <v>0</v>
      </c>
      <c r="W16" s="264">
        <f>'Labor Rates'!S16</f>
        <v>0</v>
      </c>
      <c r="X16" s="266">
        <f t="shared" si="16"/>
        <v>0</v>
      </c>
      <c r="Y16" s="264">
        <f>'Labor Rates'!T16</f>
        <v>0</v>
      </c>
      <c r="Z16" s="269">
        <f t="shared" si="17"/>
        <v>0</v>
      </c>
      <c r="AA16" s="342">
        <f t="shared" si="1"/>
        <v>0</v>
      </c>
      <c r="AB16" s="494">
        <f>'Phase 2 TA 1'!AB16+'Phase 2 TA 2'!AB16+'Phase 2 TA 3'!AB16</f>
        <v>0</v>
      </c>
      <c r="AC16" s="251">
        <f>'Labor Rates'!W16</f>
        <v>0</v>
      </c>
      <c r="AD16" s="266">
        <f t="shared" si="18"/>
        <v>0</v>
      </c>
      <c r="AE16" s="264">
        <f>'Labor Rates'!Y16</f>
        <v>0</v>
      </c>
      <c r="AF16" s="266">
        <f t="shared" si="19"/>
        <v>0</v>
      </c>
      <c r="AG16" s="264">
        <f>'Labor Rates'!Z16</f>
        <v>0</v>
      </c>
      <c r="AH16" s="269">
        <f t="shared" si="20"/>
        <v>0</v>
      </c>
      <c r="AI16" s="342">
        <f t="shared" si="2"/>
        <v>0</v>
      </c>
      <c r="AJ16" s="494">
        <f>'Phase 2 TA 1'!AJ16+'Phase 2 TA 2'!AJ16+'Phase 2 TA 3'!AJ16</f>
        <v>0</v>
      </c>
      <c r="AK16" s="251">
        <f>'Labor Rates'!AC16</f>
        <v>0</v>
      </c>
      <c r="AL16" s="266">
        <f t="shared" si="21"/>
        <v>0</v>
      </c>
      <c r="AM16" s="264">
        <f>'Labor Rates'!AE16</f>
        <v>0</v>
      </c>
      <c r="AN16" s="266">
        <f t="shared" si="22"/>
        <v>0</v>
      </c>
      <c r="AO16" s="264">
        <f>'Labor Rates'!AF16</f>
        <v>0</v>
      </c>
      <c r="AP16" s="269">
        <f t="shared" si="23"/>
        <v>0</v>
      </c>
      <c r="AQ16" s="342">
        <f t="shared" si="3"/>
        <v>0</v>
      </c>
      <c r="AR16" s="494">
        <f>'Phase 2 TA 1'!AR16+'Phase 2 TA 2'!AR16+'Phase 2 TA 3'!AR16</f>
        <v>0</v>
      </c>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494">
        <f>'Phase 2 TA 1'!D17+'Phase 2 TA 2'!D17+'Phase 2 TA 3'!D17</f>
        <v>0</v>
      </c>
      <c r="E17" s="266">
        <f>'Labor Rates'!E17</f>
        <v>0</v>
      </c>
      <c r="F17" s="266">
        <f t="shared" si="8"/>
        <v>0</v>
      </c>
      <c r="G17" s="264">
        <f>'Labor Rates'!G17</f>
        <v>0</v>
      </c>
      <c r="H17" s="266">
        <f t="shared" si="9"/>
        <v>0</v>
      </c>
      <c r="I17" s="264">
        <f>'Labor Rates'!H17</f>
        <v>0</v>
      </c>
      <c r="J17" s="269">
        <f t="shared" si="10"/>
        <v>0</v>
      </c>
      <c r="K17" s="342">
        <f t="shared" si="11"/>
        <v>0</v>
      </c>
      <c r="L17" s="494">
        <f>'Phase 2 TA 1'!L17+'Phase 2 TA 2'!L17+'Phase 2 TA 3'!L17</f>
        <v>0</v>
      </c>
      <c r="M17" s="251">
        <f>'Labor Rates'!K17</f>
        <v>0</v>
      </c>
      <c r="N17" s="266">
        <f t="shared" si="12"/>
        <v>0</v>
      </c>
      <c r="O17" s="264">
        <f>'Labor Rates'!M17</f>
        <v>0</v>
      </c>
      <c r="P17" s="266">
        <f t="shared" si="13"/>
        <v>0</v>
      </c>
      <c r="Q17" s="264">
        <f>'Labor Rates'!N17</f>
        <v>0</v>
      </c>
      <c r="R17" s="269">
        <f t="shared" si="14"/>
        <v>0</v>
      </c>
      <c r="S17" s="342">
        <f t="shared" si="0"/>
        <v>0</v>
      </c>
      <c r="T17" s="494">
        <f>'Phase 2 TA 1'!T17+'Phase 2 TA 2'!T17+'Phase 2 TA 3'!T17</f>
        <v>0</v>
      </c>
      <c r="U17" s="251">
        <f>'Labor Rates'!Q17</f>
        <v>0</v>
      </c>
      <c r="V17" s="266">
        <f t="shared" si="15"/>
        <v>0</v>
      </c>
      <c r="W17" s="264">
        <f>'Labor Rates'!S17</f>
        <v>0</v>
      </c>
      <c r="X17" s="266">
        <f t="shared" si="16"/>
        <v>0</v>
      </c>
      <c r="Y17" s="264">
        <f>'Labor Rates'!T17</f>
        <v>0</v>
      </c>
      <c r="Z17" s="269">
        <f t="shared" si="17"/>
        <v>0</v>
      </c>
      <c r="AA17" s="342">
        <f t="shared" si="1"/>
        <v>0</v>
      </c>
      <c r="AB17" s="494">
        <f>'Phase 2 TA 1'!AB17+'Phase 2 TA 2'!AB17+'Phase 2 TA 3'!AB17</f>
        <v>0</v>
      </c>
      <c r="AC17" s="251">
        <f>'Labor Rates'!W17</f>
        <v>0</v>
      </c>
      <c r="AD17" s="266">
        <f t="shared" si="18"/>
        <v>0</v>
      </c>
      <c r="AE17" s="264">
        <f>'Labor Rates'!Y17</f>
        <v>0</v>
      </c>
      <c r="AF17" s="266">
        <f t="shared" si="19"/>
        <v>0</v>
      </c>
      <c r="AG17" s="264">
        <f>'Labor Rates'!Z17</f>
        <v>0</v>
      </c>
      <c r="AH17" s="269">
        <f t="shared" si="20"/>
        <v>0</v>
      </c>
      <c r="AI17" s="342">
        <f t="shared" si="2"/>
        <v>0</v>
      </c>
      <c r="AJ17" s="494">
        <f>'Phase 2 TA 1'!AJ17+'Phase 2 TA 2'!AJ17+'Phase 2 TA 3'!AJ17</f>
        <v>0</v>
      </c>
      <c r="AK17" s="251">
        <f>'Labor Rates'!AC17</f>
        <v>0</v>
      </c>
      <c r="AL17" s="266">
        <f t="shared" si="21"/>
        <v>0</v>
      </c>
      <c r="AM17" s="264">
        <f>'Labor Rates'!AE17</f>
        <v>0</v>
      </c>
      <c r="AN17" s="266">
        <f t="shared" si="22"/>
        <v>0</v>
      </c>
      <c r="AO17" s="264">
        <f>'Labor Rates'!AF17</f>
        <v>0</v>
      </c>
      <c r="AP17" s="269">
        <f t="shared" si="23"/>
        <v>0</v>
      </c>
      <c r="AQ17" s="342">
        <f t="shared" si="3"/>
        <v>0</v>
      </c>
      <c r="AR17" s="494">
        <f>'Phase 2 TA 1'!AR17+'Phase 2 TA 2'!AR17+'Phase 2 TA 3'!AR17</f>
        <v>0</v>
      </c>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494">
        <f>'Phase 2 TA 1'!D18+'Phase 2 TA 2'!D18+'Phase 2 TA 3'!D18</f>
        <v>0</v>
      </c>
      <c r="E18" s="266">
        <f>'Labor Rates'!E18</f>
        <v>0</v>
      </c>
      <c r="F18" s="266">
        <f t="shared" si="8"/>
        <v>0</v>
      </c>
      <c r="G18" s="264">
        <f>'Labor Rates'!G18</f>
        <v>0</v>
      </c>
      <c r="H18" s="266">
        <f t="shared" si="9"/>
        <v>0</v>
      </c>
      <c r="I18" s="264">
        <f>'Labor Rates'!H18</f>
        <v>0</v>
      </c>
      <c r="J18" s="269">
        <f t="shared" si="10"/>
        <v>0</v>
      </c>
      <c r="K18" s="342">
        <f t="shared" si="11"/>
        <v>0</v>
      </c>
      <c r="L18" s="494">
        <f>'Phase 2 TA 1'!L18+'Phase 2 TA 2'!L18+'Phase 2 TA 3'!L18</f>
        <v>0</v>
      </c>
      <c r="M18" s="251">
        <f>'Labor Rates'!K18</f>
        <v>0</v>
      </c>
      <c r="N18" s="266">
        <f t="shared" si="12"/>
        <v>0</v>
      </c>
      <c r="O18" s="264">
        <f>'Labor Rates'!M18</f>
        <v>0</v>
      </c>
      <c r="P18" s="266">
        <f t="shared" si="13"/>
        <v>0</v>
      </c>
      <c r="Q18" s="264">
        <f>'Labor Rates'!N18</f>
        <v>0</v>
      </c>
      <c r="R18" s="269">
        <f t="shared" si="14"/>
        <v>0</v>
      </c>
      <c r="S18" s="342">
        <f t="shared" si="0"/>
        <v>0</v>
      </c>
      <c r="T18" s="494">
        <f>'Phase 2 TA 1'!T18+'Phase 2 TA 2'!T18+'Phase 2 TA 3'!T18</f>
        <v>0</v>
      </c>
      <c r="U18" s="251">
        <f>'Labor Rates'!Q18</f>
        <v>0</v>
      </c>
      <c r="V18" s="266">
        <f t="shared" si="15"/>
        <v>0</v>
      </c>
      <c r="W18" s="264">
        <f>'Labor Rates'!S18</f>
        <v>0</v>
      </c>
      <c r="X18" s="266">
        <f t="shared" si="16"/>
        <v>0</v>
      </c>
      <c r="Y18" s="264">
        <f>'Labor Rates'!T18</f>
        <v>0</v>
      </c>
      <c r="Z18" s="269">
        <f t="shared" si="17"/>
        <v>0</v>
      </c>
      <c r="AA18" s="342">
        <f t="shared" si="1"/>
        <v>0</v>
      </c>
      <c r="AB18" s="494">
        <f>'Phase 2 TA 1'!AB18+'Phase 2 TA 2'!AB18+'Phase 2 TA 3'!AB18</f>
        <v>0</v>
      </c>
      <c r="AC18" s="251">
        <f>'Labor Rates'!W18</f>
        <v>0</v>
      </c>
      <c r="AD18" s="266">
        <f t="shared" si="18"/>
        <v>0</v>
      </c>
      <c r="AE18" s="264">
        <f>'Labor Rates'!Y18</f>
        <v>0</v>
      </c>
      <c r="AF18" s="266">
        <f t="shared" si="19"/>
        <v>0</v>
      </c>
      <c r="AG18" s="264">
        <f>'Labor Rates'!Z18</f>
        <v>0</v>
      </c>
      <c r="AH18" s="269">
        <f t="shared" si="20"/>
        <v>0</v>
      </c>
      <c r="AI18" s="342">
        <f t="shared" si="2"/>
        <v>0</v>
      </c>
      <c r="AJ18" s="494">
        <f>'Phase 2 TA 1'!AJ18+'Phase 2 TA 2'!AJ18+'Phase 2 TA 3'!AJ18</f>
        <v>0</v>
      </c>
      <c r="AK18" s="251">
        <f>'Labor Rates'!AC18</f>
        <v>0</v>
      </c>
      <c r="AL18" s="266">
        <f t="shared" si="21"/>
        <v>0</v>
      </c>
      <c r="AM18" s="264">
        <f>'Labor Rates'!AE18</f>
        <v>0</v>
      </c>
      <c r="AN18" s="266">
        <f t="shared" si="22"/>
        <v>0</v>
      </c>
      <c r="AO18" s="264">
        <f>'Labor Rates'!AF18</f>
        <v>0</v>
      </c>
      <c r="AP18" s="269">
        <f t="shared" si="23"/>
        <v>0</v>
      </c>
      <c r="AQ18" s="342">
        <f t="shared" si="3"/>
        <v>0</v>
      </c>
      <c r="AR18" s="494">
        <f>'Phase 2 TA 1'!AR18+'Phase 2 TA 2'!AR18+'Phase 2 TA 3'!AR18</f>
        <v>0</v>
      </c>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494">
        <f>'Phase 2 TA 1'!D19+'Phase 2 TA 2'!D19+'Phase 2 TA 3'!D19</f>
        <v>0</v>
      </c>
      <c r="E19" s="266">
        <f>'Labor Rates'!E19</f>
        <v>0</v>
      </c>
      <c r="F19" s="266">
        <f t="shared" si="8"/>
        <v>0</v>
      </c>
      <c r="G19" s="264">
        <f>'Labor Rates'!G19</f>
        <v>0</v>
      </c>
      <c r="H19" s="266">
        <f t="shared" si="9"/>
        <v>0</v>
      </c>
      <c r="I19" s="264">
        <f>'Labor Rates'!H19</f>
        <v>0</v>
      </c>
      <c r="J19" s="269">
        <f t="shared" si="10"/>
        <v>0</v>
      </c>
      <c r="K19" s="342">
        <f t="shared" si="11"/>
        <v>0</v>
      </c>
      <c r="L19" s="494">
        <f>'Phase 2 TA 1'!L19+'Phase 2 TA 2'!L19+'Phase 2 TA 3'!L19</f>
        <v>0</v>
      </c>
      <c r="M19" s="251">
        <f>'Labor Rates'!K19</f>
        <v>0</v>
      </c>
      <c r="N19" s="266">
        <f t="shared" si="12"/>
        <v>0</v>
      </c>
      <c r="O19" s="264">
        <f>'Labor Rates'!M19</f>
        <v>0</v>
      </c>
      <c r="P19" s="266">
        <f t="shared" si="13"/>
        <v>0</v>
      </c>
      <c r="Q19" s="264">
        <f>'Labor Rates'!N19</f>
        <v>0</v>
      </c>
      <c r="R19" s="269">
        <f t="shared" si="14"/>
        <v>0</v>
      </c>
      <c r="S19" s="342">
        <f t="shared" si="0"/>
        <v>0</v>
      </c>
      <c r="T19" s="494">
        <f>'Phase 2 TA 1'!T19+'Phase 2 TA 2'!T19+'Phase 2 TA 3'!T19</f>
        <v>0</v>
      </c>
      <c r="U19" s="251">
        <f>'Labor Rates'!Q19</f>
        <v>0</v>
      </c>
      <c r="V19" s="266">
        <f t="shared" si="15"/>
        <v>0</v>
      </c>
      <c r="W19" s="264">
        <f>'Labor Rates'!S19</f>
        <v>0</v>
      </c>
      <c r="X19" s="266">
        <f t="shared" si="16"/>
        <v>0</v>
      </c>
      <c r="Y19" s="264">
        <f>'Labor Rates'!T19</f>
        <v>0</v>
      </c>
      <c r="Z19" s="269">
        <f t="shared" si="17"/>
        <v>0</v>
      </c>
      <c r="AA19" s="342">
        <f t="shared" si="1"/>
        <v>0</v>
      </c>
      <c r="AB19" s="494">
        <f>'Phase 2 TA 1'!AB19+'Phase 2 TA 2'!AB19+'Phase 2 TA 3'!AB19</f>
        <v>0</v>
      </c>
      <c r="AC19" s="251">
        <f>'Labor Rates'!W19</f>
        <v>0</v>
      </c>
      <c r="AD19" s="266">
        <f t="shared" si="18"/>
        <v>0</v>
      </c>
      <c r="AE19" s="264">
        <f>'Labor Rates'!Y19</f>
        <v>0</v>
      </c>
      <c r="AF19" s="266">
        <f t="shared" si="19"/>
        <v>0</v>
      </c>
      <c r="AG19" s="264">
        <f>'Labor Rates'!Z19</f>
        <v>0</v>
      </c>
      <c r="AH19" s="269">
        <f t="shared" si="20"/>
        <v>0</v>
      </c>
      <c r="AI19" s="342">
        <f t="shared" si="2"/>
        <v>0</v>
      </c>
      <c r="AJ19" s="494">
        <f>'Phase 2 TA 1'!AJ19+'Phase 2 TA 2'!AJ19+'Phase 2 TA 3'!AJ19</f>
        <v>0</v>
      </c>
      <c r="AK19" s="251">
        <f>'Labor Rates'!AC19</f>
        <v>0</v>
      </c>
      <c r="AL19" s="266">
        <f t="shared" si="21"/>
        <v>0</v>
      </c>
      <c r="AM19" s="264">
        <f>'Labor Rates'!AE19</f>
        <v>0</v>
      </c>
      <c r="AN19" s="266">
        <f t="shared" si="22"/>
        <v>0</v>
      </c>
      <c r="AO19" s="264">
        <f>'Labor Rates'!AF19</f>
        <v>0</v>
      </c>
      <c r="AP19" s="269">
        <f t="shared" si="23"/>
        <v>0</v>
      </c>
      <c r="AQ19" s="342">
        <f t="shared" si="3"/>
        <v>0</v>
      </c>
      <c r="AR19" s="494">
        <f>'Phase 2 TA 1'!AR19+'Phase 2 TA 2'!AR19+'Phase 2 TA 3'!AR19</f>
        <v>0</v>
      </c>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494">
        <f>'Phase 2 TA 1'!D20+'Phase 2 TA 2'!D20+'Phase 2 TA 3'!D20</f>
        <v>0</v>
      </c>
      <c r="E20" s="266">
        <f>'Labor Rates'!E20</f>
        <v>0</v>
      </c>
      <c r="F20" s="266">
        <f t="shared" si="8"/>
        <v>0</v>
      </c>
      <c r="G20" s="264">
        <f>'Labor Rates'!G20</f>
        <v>0</v>
      </c>
      <c r="H20" s="266">
        <f t="shared" si="9"/>
        <v>0</v>
      </c>
      <c r="I20" s="264">
        <f>'Labor Rates'!H20</f>
        <v>0</v>
      </c>
      <c r="J20" s="269">
        <f t="shared" si="10"/>
        <v>0</v>
      </c>
      <c r="K20" s="342">
        <f t="shared" si="11"/>
        <v>0</v>
      </c>
      <c r="L20" s="494">
        <f>'Phase 2 TA 1'!L20+'Phase 2 TA 2'!L20+'Phase 2 TA 3'!L20</f>
        <v>0</v>
      </c>
      <c r="M20" s="251">
        <f>'Labor Rates'!K20</f>
        <v>0</v>
      </c>
      <c r="N20" s="266">
        <f t="shared" si="12"/>
        <v>0</v>
      </c>
      <c r="O20" s="264">
        <f>'Labor Rates'!M20</f>
        <v>0</v>
      </c>
      <c r="P20" s="266">
        <f t="shared" si="13"/>
        <v>0</v>
      </c>
      <c r="Q20" s="264">
        <f>'Labor Rates'!N20</f>
        <v>0</v>
      </c>
      <c r="R20" s="269">
        <f t="shared" si="14"/>
        <v>0</v>
      </c>
      <c r="S20" s="342">
        <f t="shared" si="0"/>
        <v>0</v>
      </c>
      <c r="T20" s="494">
        <f>'Phase 2 TA 1'!T20+'Phase 2 TA 2'!T20+'Phase 2 TA 3'!T20</f>
        <v>0</v>
      </c>
      <c r="U20" s="251">
        <f>'Labor Rates'!Q20</f>
        <v>0</v>
      </c>
      <c r="V20" s="266">
        <f t="shared" si="15"/>
        <v>0</v>
      </c>
      <c r="W20" s="264">
        <f>'Labor Rates'!S20</f>
        <v>0</v>
      </c>
      <c r="X20" s="266">
        <f t="shared" si="16"/>
        <v>0</v>
      </c>
      <c r="Y20" s="264">
        <f>'Labor Rates'!T20</f>
        <v>0</v>
      </c>
      <c r="Z20" s="269">
        <f t="shared" si="17"/>
        <v>0</v>
      </c>
      <c r="AA20" s="342">
        <f t="shared" si="1"/>
        <v>0</v>
      </c>
      <c r="AB20" s="494">
        <f>'Phase 2 TA 1'!AB20+'Phase 2 TA 2'!AB20+'Phase 2 TA 3'!AB20</f>
        <v>0</v>
      </c>
      <c r="AC20" s="251">
        <f>'Labor Rates'!W20</f>
        <v>0</v>
      </c>
      <c r="AD20" s="266">
        <f t="shared" si="18"/>
        <v>0</v>
      </c>
      <c r="AE20" s="264">
        <f>'Labor Rates'!Y20</f>
        <v>0</v>
      </c>
      <c r="AF20" s="266">
        <f t="shared" si="19"/>
        <v>0</v>
      </c>
      <c r="AG20" s="264">
        <f>'Labor Rates'!Z20</f>
        <v>0</v>
      </c>
      <c r="AH20" s="269">
        <f t="shared" si="20"/>
        <v>0</v>
      </c>
      <c r="AI20" s="342">
        <f t="shared" si="2"/>
        <v>0</v>
      </c>
      <c r="AJ20" s="494">
        <f>'Phase 2 TA 1'!AJ20+'Phase 2 TA 2'!AJ20+'Phase 2 TA 3'!AJ20</f>
        <v>0</v>
      </c>
      <c r="AK20" s="251">
        <f>'Labor Rates'!AC20</f>
        <v>0</v>
      </c>
      <c r="AL20" s="266">
        <f t="shared" si="21"/>
        <v>0</v>
      </c>
      <c r="AM20" s="264">
        <f>'Labor Rates'!AE20</f>
        <v>0</v>
      </c>
      <c r="AN20" s="266">
        <f t="shared" si="22"/>
        <v>0</v>
      </c>
      <c r="AO20" s="264">
        <f>'Labor Rates'!AF20</f>
        <v>0</v>
      </c>
      <c r="AP20" s="269">
        <f t="shared" si="23"/>
        <v>0</v>
      </c>
      <c r="AQ20" s="342">
        <f t="shared" si="3"/>
        <v>0</v>
      </c>
      <c r="AR20" s="494">
        <f>'Phase 2 TA 1'!AR20+'Phase 2 TA 2'!AR20+'Phase 2 TA 3'!AR20</f>
        <v>0</v>
      </c>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494">
        <f>'Phase 2 TA 1'!D21+'Phase 2 TA 2'!D21+'Phase 2 TA 3'!D21</f>
        <v>0</v>
      </c>
      <c r="E21" s="266">
        <f>'Labor Rates'!E21</f>
        <v>0</v>
      </c>
      <c r="F21" s="266">
        <f t="shared" si="8"/>
        <v>0</v>
      </c>
      <c r="G21" s="264">
        <f>'Labor Rates'!G21</f>
        <v>0</v>
      </c>
      <c r="H21" s="266">
        <f t="shared" si="9"/>
        <v>0</v>
      </c>
      <c r="I21" s="264">
        <f>'Labor Rates'!H21</f>
        <v>0</v>
      </c>
      <c r="J21" s="269">
        <f t="shared" si="10"/>
        <v>0</v>
      </c>
      <c r="K21" s="342">
        <f t="shared" si="11"/>
        <v>0</v>
      </c>
      <c r="L21" s="494">
        <f>'Phase 2 TA 1'!L21+'Phase 2 TA 2'!L21+'Phase 2 TA 3'!L21</f>
        <v>0</v>
      </c>
      <c r="M21" s="251">
        <f>'Labor Rates'!K21</f>
        <v>0</v>
      </c>
      <c r="N21" s="266">
        <f t="shared" si="12"/>
        <v>0</v>
      </c>
      <c r="O21" s="264">
        <f>'Labor Rates'!M21</f>
        <v>0</v>
      </c>
      <c r="P21" s="266">
        <f t="shared" si="13"/>
        <v>0</v>
      </c>
      <c r="Q21" s="264">
        <f>'Labor Rates'!N21</f>
        <v>0</v>
      </c>
      <c r="R21" s="269">
        <f t="shared" si="14"/>
        <v>0</v>
      </c>
      <c r="S21" s="342">
        <f t="shared" si="0"/>
        <v>0</v>
      </c>
      <c r="T21" s="494">
        <f>'Phase 2 TA 1'!T21+'Phase 2 TA 2'!T21+'Phase 2 TA 3'!T21</f>
        <v>0</v>
      </c>
      <c r="U21" s="251">
        <f>'Labor Rates'!Q21</f>
        <v>0</v>
      </c>
      <c r="V21" s="266">
        <f t="shared" si="15"/>
        <v>0</v>
      </c>
      <c r="W21" s="264">
        <f>'Labor Rates'!S21</f>
        <v>0</v>
      </c>
      <c r="X21" s="266">
        <f t="shared" si="16"/>
        <v>0</v>
      </c>
      <c r="Y21" s="264">
        <f>'Labor Rates'!T21</f>
        <v>0</v>
      </c>
      <c r="Z21" s="269">
        <f t="shared" si="17"/>
        <v>0</v>
      </c>
      <c r="AA21" s="342">
        <f t="shared" si="1"/>
        <v>0</v>
      </c>
      <c r="AB21" s="494">
        <f>'Phase 2 TA 1'!AB21+'Phase 2 TA 2'!AB21+'Phase 2 TA 3'!AB21</f>
        <v>0</v>
      </c>
      <c r="AC21" s="251">
        <f>'Labor Rates'!W21</f>
        <v>0</v>
      </c>
      <c r="AD21" s="266">
        <f t="shared" si="18"/>
        <v>0</v>
      </c>
      <c r="AE21" s="264">
        <f>'Labor Rates'!Y21</f>
        <v>0</v>
      </c>
      <c r="AF21" s="266">
        <f t="shared" si="19"/>
        <v>0</v>
      </c>
      <c r="AG21" s="264">
        <f>'Labor Rates'!Z21</f>
        <v>0</v>
      </c>
      <c r="AH21" s="269">
        <f t="shared" si="20"/>
        <v>0</v>
      </c>
      <c r="AI21" s="342">
        <f t="shared" si="2"/>
        <v>0</v>
      </c>
      <c r="AJ21" s="494">
        <f>'Phase 2 TA 1'!AJ21+'Phase 2 TA 2'!AJ21+'Phase 2 TA 3'!AJ21</f>
        <v>0</v>
      </c>
      <c r="AK21" s="251">
        <f>'Labor Rates'!AC21</f>
        <v>0</v>
      </c>
      <c r="AL21" s="266">
        <f t="shared" si="21"/>
        <v>0</v>
      </c>
      <c r="AM21" s="264">
        <f>'Labor Rates'!AE21</f>
        <v>0</v>
      </c>
      <c r="AN21" s="266">
        <f t="shared" si="22"/>
        <v>0</v>
      </c>
      <c r="AO21" s="264">
        <f>'Labor Rates'!AF21</f>
        <v>0</v>
      </c>
      <c r="AP21" s="269">
        <f t="shared" si="23"/>
        <v>0</v>
      </c>
      <c r="AQ21" s="342">
        <f t="shared" si="3"/>
        <v>0</v>
      </c>
      <c r="AR21" s="494">
        <f>'Phase 2 TA 1'!AR21+'Phase 2 TA 2'!AR21+'Phase 2 TA 3'!AR21</f>
        <v>0</v>
      </c>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494">
        <f>'Phase 2 TA 1'!D22+'Phase 2 TA 2'!D22+'Phase 2 TA 3'!D22</f>
        <v>0</v>
      </c>
      <c r="E22" s="266">
        <f>'Labor Rates'!E22</f>
        <v>0</v>
      </c>
      <c r="F22" s="266">
        <f t="shared" si="8"/>
        <v>0</v>
      </c>
      <c r="G22" s="264">
        <f>'Labor Rates'!G22</f>
        <v>0</v>
      </c>
      <c r="H22" s="266">
        <f t="shared" si="9"/>
        <v>0</v>
      </c>
      <c r="I22" s="264">
        <f>'Labor Rates'!H22</f>
        <v>0</v>
      </c>
      <c r="J22" s="269">
        <f t="shared" si="10"/>
        <v>0</v>
      </c>
      <c r="K22" s="342">
        <f t="shared" si="11"/>
        <v>0</v>
      </c>
      <c r="L22" s="494">
        <f>'Phase 2 TA 1'!L22+'Phase 2 TA 2'!L22+'Phase 2 TA 3'!L22</f>
        <v>0</v>
      </c>
      <c r="M22" s="251">
        <f>'Labor Rates'!K22</f>
        <v>0</v>
      </c>
      <c r="N22" s="266">
        <f t="shared" si="12"/>
        <v>0</v>
      </c>
      <c r="O22" s="264">
        <f>'Labor Rates'!M22</f>
        <v>0</v>
      </c>
      <c r="P22" s="266">
        <f t="shared" si="13"/>
        <v>0</v>
      </c>
      <c r="Q22" s="264">
        <f>'Labor Rates'!N22</f>
        <v>0</v>
      </c>
      <c r="R22" s="269">
        <f t="shared" si="14"/>
        <v>0</v>
      </c>
      <c r="S22" s="342">
        <f t="shared" si="0"/>
        <v>0</v>
      </c>
      <c r="T22" s="494">
        <f>'Phase 2 TA 1'!T22+'Phase 2 TA 2'!T22+'Phase 2 TA 3'!T22</f>
        <v>0</v>
      </c>
      <c r="U22" s="251">
        <f>'Labor Rates'!Q22</f>
        <v>0</v>
      </c>
      <c r="V22" s="266">
        <f t="shared" si="15"/>
        <v>0</v>
      </c>
      <c r="W22" s="264">
        <f>'Labor Rates'!S22</f>
        <v>0</v>
      </c>
      <c r="X22" s="266">
        <f t="shared" si="16"/>
        <v>0</v>
      </c>
      <c r="Y22" s="264">
        <f>'Labor Rates'!T22</f>
        <v>0</v>
      </c>
      <c r="Z22" s="269">
        <f t="shared" si="17"/>
        <v>0</v>
      </c>
      <c r="AA22" s="342">
        <f t="shared" si="1"/>
        <v>0</v>
      </c>
      <c r="AB22" s="494">
        <f>'Phase 2 TA 1'!AB22+'Phase 2 TA 2'!AB22+'Phase 2 TA 3'!AB22</f>
        <v>0</v>
      </c>
      <c r="AC22" s="251">
        <f>'Labor Rates'!W22</f>
        <v>0</v>
      </c>
      <c r="AD22" s="266">
        <f t="shared" si="18"/>
        <v>0</v>
      </c>
      <c r="AE22" s="264">
        <f>'Labor Rates'!Y22</f>
        <v>0</v>
      </c>
      <c r="AF22" s="266">
        <f t="shared" si="19"/>
        <v>0</v>
      </c>
      <c r="AG22" s="264">
        <f>'Labor Rates'!Z22</f>
        <v>0</v>
      </c>
      <c r="AH22" s="269">
        <f t="shared" si="20"/>
        <v>0</v>
      </c>
      <c r="AI22" s="342">
        <f t="shared" si="2"/>
        <v>0</v>
      </c>
      <c r="AJ22" s="494">
        <f>'Phase 2 TA 1'!AJ22+'Phase 2 TA 2'!AJ22+'Phase 2 TA 3'!AJ22</f>
        <v>0</v>
      </c>
      <c r="AK22" s="251">
        <f>'Labor Rates'!AC22</f>
        <v>0</v>
      </c>
      <c r="AL22" s="266">
        <f t="shared" si="21"/>
        <v>0</v>
      </c>
      <c r="AM22" s="264">
        <f>'Labor Rates'!AE22</f>
        <v>0</v>
      </c>
      <c r="AN22" s="266">
        <f t="shared" si="22"/>
        <v>0</v>
      </c>
      <c r="AO22" s="264">
        <f>'Labor Rates'!AF22</f>
        <v>0</v>
      </c>
      <c r="AP22" s="269">
        <f t="shared" si="23"/>
        <v>0</v>
      </c>
      <c r="AQ22" s="342">
        <f t="shared" si="3"/>
        <v>0</v>
      </c>
      <c r="AR22" s="494">
        <f>'Phase 2 TA 1'!AR22+'Phase 2 TA 2'!AR22+'Phase 2 TA 3'!AR22</f>
        <v>0</v>
      </c>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494">
        <f>'Phase 2 TA 1'!D23+'Phase 2 TA 2'!D23+'Phase 2 TA 3'!D23</f>
        <v>0</v>
      </c>
      <c r="E23" s="266">
        <f>'Labor Rates'!E23</f>
        <v>0</v>
      </c>
      <c r="F23" s="266">
        <f t="shared" si="8"/>
        <v>0</v>
      </c>
      <c r="G23" s="264">
        <f>'Labor Rates'!G23</f>
        <v>0</v>
      </c>
      <c r="H23" s="266">
        <f t="shared" si="9"/>
        <v>0</v>
      </c>
      <c r="I23" s="264">
        <f>'Labor Rates'!H23</f>
        <v>0</v>
      </c>
      <c r="J23" s="269">
        <f t="shared" si="10"/>
        <v>0</v>
      </c>
      <c r="K23" s="342">
        <f t="shared" si="11"/>
        <v>0</v>
      </c>
      <c r="L23" s="494">
        <f>'Phase 2 TA 1'!L23+'Phase 2 TA 2'!L23+'Phase 2 TA 3'!L23</f>
        <v>0</v>
      </c>
      <c r="M23" s="251">
        <f>'Labor Rates'!K23</f>
        <v>0</v>
      </c>
      <c r="N23" s="266">
        <f t="shared" si="12"/>
        <v>0</v>
      </c>
      <c r="O23" s="264">
        <f>'Labor Rates'!M23</f>
        <v>0</v>
      </c>
      <c r="P23" s="266">
        <f t="shared" si="13"/>
        <v>0</v>
      </c>
      <c r="Q23" s="264">
        <f>'Labor Rates'!N23</f>
        <v>0</v>
      </c>
      <c r="R23" s="269">
        <f t="shared" si="14"/>
        <v>0</v>
      </c>
      <c r="S23" s="342">
        <f t="shared" si="0"/>
        <v>0</v>
      </c>
      <c r="T23" s="494">
        <f>'Phase 2 TA 1'!T23+'Phase 2 TA 2'!T23+'Phase 2 TA 3'!T23</f>
        <v>0</v>
      </c>
      <c r="U23" s="251">
        <f>'Labor Rates'!Q23</f>
        <v>0</v>
      </c>
      <c r="V23" s="266">
        <f t="shared" si="15"/>
        <v>0</v>
      </c>
      <c r="W23" s="264">
        <f>'Labor Rates'!S23</f>
        <v>0</v>
      </c>
      <c r="X23" s="266">
        <f t="shared" si="16"/>
        <v>0</v>
      </c>
      <c r="Y23" s="264">
        <f>'Labor Rates'!T23</f>
        <v>0</v>
      </c>
      <c r="Z23" s="269">
        <f t="shared" si="17"/>
        <v>0</v>
      </c>
      <c r="AA23" s="342">
        <f t="shared" si="1"/>
        <v>0</v>
      </c>
      <c r="AB23" s="494">
        <f>'Phase 2 TA 1'!AB23+'Phase 2 TA 2'!AB23+'Phase 2 TA 3'!AB23</f>
        <v>0</v>
      </c>
      <c r="AC23" s="251">
        <f>'Labor Rates'!W23</f>
        <v>0</v>
      </c>
      <c r="AD23" s="266">
        <f t="shared" si="18"/>
        <v>0</v>
      </c>
      <c r="AE23" s="264">
        <f>'Labor Rates'!Y23</f>
        <v>0</v>
      </c>
      <c r="AF23" s="266">
        <f t="shared" si="19"/>
        <v>0</v>
      </c>
      <c r="AG23" s="264">
        <f>'Labor Rates'!Z23</f>
        <v>0</v>
      </c>
      <c r="AH23" s="269">
        <f t="shared" si="20"/>
        <v>0</v>
      </c>
      <c r="AI23" s="342">
        <f t="shared" si="2"/>
        <v>0</v>
      </c>
      <c r="AJ23" s="494">
        <f>'Phase 2 TA 1'!AJ23+'Phase 2 TA 2'!AJ23+'Phase 2 TA 3'!AJ23</f>
        <v>0</v>
      </c>
      <c r="AK23" s="251">
        <f>'Labor Rates'!AC23</f>
        <v>0</v>
      </c>
      <c r="AL23" s="266">
        <f t="shared" si="21"/>
        <v>0</v>
      </c>
      <c r="AM23" s="264">
        <f>'Labor Rates'!AE23</f>
        <v>0</v>
      </c>
      <c r="AN23" s="266">
        <f t="shared" si="22"/>
        <v>0</v>
      </c>
      <c r="AO23" s="264">
        <f>'Labor Rates'!AF23</f>
        <v>0</v>
      </c>
      <c r="AP23" s="269">
        <f t="shared" si="23"/>
        <v>0</v>
      </c>
      <c r="AQ23" s="342">
        <f t="shared" si="3"/>
        <v>0</v>
      </c>
      <c r="AR23" s="494">
        <f>'Phase 2 TA 1'!AR23+'Phase 2 TA 2'!AR23+'Phase 2 TA 3'!AR23</f>
        <v>0</v>
      </c>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494">
        <f>'Phase 2 TA 1'!D24+'Phase 2 TA 2'!D24+'Phase 2 TA 3'!D24</f>
        <v>0</v>
      </c>
      <c r="E24" s="266">
        <f>'Labor Rates'!E24</f>
        <v>0</v>
      </c>
      <c r="F24" s="266">
        <f t="shared" si="8"/>
        <v>0</v>
      </c>
      <c r="G24" s="264">
        <f>'Labor Rates'!G24</f>
        <v>0</v>
      </c>
      <c r="H24" s="266">
        <f t="shared" si="9"/>
        <v>0</v>
      </c>
      <c r="I24" s="264">
        <f>'Labor Rates'!H24</f>
        <v>0</v>
      </c>
      <c r="J24" s="269">
        <f t="shared" si="10"/>
        <v>0</v>
      </c>
      <c r="K24" s="342">
        <f t="shared" si="11"/>
        <v>0</v>
      </c>
      <c r="L24" s="494">
        <f>'Phase 2 TA 1'!L24+'Phase 2 TA 2'!L24+'Phase 2 TA 3'!L24</f>
        <v>0</v>
      </c>
      <c r="M24" s="251">
        <f>'Labor Rates'!K24</f>
        <v>0</v>
      </c>
      <c r="N24" s="266">
        <f t="shared" si="12"/>
        <v>0</v>
      </c>
      <c r="O24" s="264">
        <f>'Labor Rates'!M24</f>
        <v>0</v>
      </c>
      <c r="P24" s="266">
        <f t="shared" si="13"/>
        <v>0</v>
      </c>
      <c r="Q24" s="264">
        <f>'Labor Rates'!N24</f>
        <v>0</v>
      </c>
      <c r="R24" s="269">
        <f t="shared" si="14"/>
        <v>0</v>
      </c>
      <c r="S24" s="342">
        <f t="shared" si="0"/>
        <v>0</v>
      </c>
      <c r="T24" s="494">
        <f>'Phase 2 TA 1'!T24+'Phase 2 TA 2'!T24+'Phase 2 TA 3'!T24</f>
        <v>0</v>
      </c>
      <c r="U24" s="251">
        <f>'Labor Rates'!Q24</f>
        <v>0</v>
      </c>
      <c r="V24" s="266">
        <f t="shared" si="15"/>
        <v>0</v>
      </c>
      <c r="W24" s="264">
        <f>'Labor Rates'!S24</f>
        <v>0</v>
      </c>
      <c r="X24" s="266">
        <f t="shared" si="16"/>
        <v>0</v>
      </c>
      <c r="Y24" s="264">
        <f>'Labor Rates'!T24</f>
        <v>0</v>
      </c>
      <c r="Z24" s="269">
        <f t="shared" si="17"/>
        <v>0</v>
      </c>
      <c r="AA24" s="342">
        <f t="shared" si="1"/>
        <v>0</v>
      </c>
      <c r="AB24" s="494">
        <f>'Phase 2 TA 1'!AB24+'Phase 2 TA 2'!AB24+'Phase 2 TA 3'!AB24</f>
        <v>0</v>
      </c>
      <c r="AC24" s="251">
        <f>'Labor Rates'!W24</f>
        <v>0</v>
      </c>
      <c r="AD24" s="266">
        <f t="shared" si="18"/>
        <v>0</v>
      </c>
      <c r="AE24" s="264">
        <f>'Labor Rates'!Y24</f>
        <v>0</v>
      </c>
      <c r="AF24" s="266">
        <f t="shared" si="19"/>
        <v>0</v>
      </c>
      <c r="AG24" s="264">
        <f>'Labor Rates'!Z24</f>
        <v>0</v>
      </c>
      <c r="AH24" s="269">
        <f t="shared" si="20"/>
        <v>0</v>
      </c>
      <c r="AI24" s="342">
        <f t="shared" si="2"/>
        <v>0</v>
      </c>
      <c r="AJ24" s="494">
        <f>'Phase 2 TA 1'!AJ24+'Phase 2 TA 2'!AJ24+'Phase 2 TA 3'!AJ24</f>
        <v>0</v>
      </c>
      <c r="AK24" s="251">
        <f>'Labor Rates'!AC24</f>
        <v>0</v>
      </c>
      <c r="AL24" s="266">
        <f t="shared" si="21"/>
        <v>0</v>
      </c>
      <c r="AM24" s="264">
        <f>'Labor Rates'!AE24</f>
        <v>0</v>
      </c>
      <c r="AN24" s="266">
        <f t="shared" si="22"/>
        <v>0</v>
      </c>
      <c r="AO24" s="264">
        <f>'Labor Rates'!AF24</f>
        <v>0</v>
      </c>
      <c r="AP24" s="269">
        <f t="shared" si="23"/>
        <v>0</v>
      </c>
      <c r="AQ24" s="342">
        <f t="shared" si="3"/>
        <v>0</v>
      </c>
      <c r="AR24" s="494">
        <f>'Phase 2 TA 1'!AR24+'Phase 2 TA 2'!AR24+'Phase 2 TA 3'!AR24</f>
        <v>0</v>
      </c>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494">
        <f>'Phase 2 TA 1'!D25+'Phase 2 TA 2'!D25+'Phase 2 TA 3'!D25</f>
        <v>0</v>
      </c>
      <c r="E25" s="266">
        <f>'Labor Rates'!E25</f>
        <v>0</v>
      </c>
      <c r="F25" s="266">
        <f t="shared" si="8"/>
        <v>0</v>
      </c>
      <c r="G25" s="264">
        <f>'Labor Rates'!G25</f>
        <v>0</v>
      </c>
      <c r="H25" s="266">
        <f t="shared" si="9"/>
        <v>0</v>
      </c>
      <c r="I25" s="264">
        <f>'Labor Rates'!H25</f>
        <v>0</v>
      </c>
      <c r="J25" s="269">
        <f t="shared" si="10"/>
        <v>0</v>
      </c>
      <c r="K25" s="342">
        <f t="shared" si="11"/>
        <v>0</v>
      </c>
      <c r="L25" s="494">
        <f>'Phase 2 TA 1'!L25+'Phase 2 TA 2'!L25+'Phase 2 TA 3'!L25</f>
        <v>0</v>
      </c>
      <c r="M25" s="251">
        <f>'Labor Rates'!K25</f>
        <v>0</v>
      </c>
      <c r="N25" s="266">
        <f t="shared" si="12"/>
        <v>0</v>
      </c>
      <c r="O25" s="264">
        <f>'Labor Rates'!M25</f>
        <v>0</v>
      </c>
      <c r="P25" s="266">
        <f t="shared" si="13"/>
        <v>0</v>
      </c>
      <c r="Q25" s="264">
        <f>'Labor Rates'!N25</f>
        <v>0</v>
      </c>
      <c r="R25" s="269">
        <f t="shared" si="14"/>
        <v>0</v>
      </c>
      <c r="S25" s="342">
        <f t="shared" si="0"/>
        <v>0</v>
      </c>
      <c r="T25" s="494">
        <f>'Phase 2 TA 1'!T25+'Phase 2 TA 2'!T25+'Phase 2 TA 3'!T25</f>
        <v>0</v>
      </c>
      <c r="U25" s="251">
        <f>'Labor Rates'!Q25</f>
        <v>0</v>
      </c>
      <c r="V25" s="266">
        <f t="shared" si="15"/>
        <v>0</v>
      </c>
      <c r="W25" s="264">
        <f>'Labor Rates'!S25</f>
        <v>0</v>
      </c>
      <c r="X25" s="266">
        <f t="shared" si="16"/>
        <v>0</v>
      </c>
      <c r="Y25" s="264">
        <f>'Labor Rates'!T25</f>
        <v>0</v>
      </c>
      <c r="Z25" s="269">
        <f t="shared" si="17"/>
        <v>0</v>
      </c>
      <c r="AA25" s="342">
        <f t="shared" si="1"/>
        <v>0</v>
      </c>
      <c r="AB25" s="494">
        <f>'Phase 2 TA 1'!AB25+'Phase 2 TA 2'!AB25+'Phase 2 TA 3'!AB25</f>
        <v>0</v>
      </c>
      <c r="AC25" s="251">
        <f>'Labor Rates'!W25</f>
        <v>0</v>
      </c>
      <c r="AD25" s="266">
        <f t="shared" si="18"/>
        <v>0</v>
      </c>
      <c r="AE25" s="264">
        <f>'Labor Rates'!Y25</f>
        <v>0</v>
      </c>
      <c r="AF25" s="266">
        <f t="shared" si="19"/>
        <v>0</v>
      </c>
      <c r="AG25" s="264">
        <f>'Labor Rates'!Z25</f>
        <v>0</v>
      </c>
      <c r="AH25" s="269">
        <f t="shared" si="20"/>
        <v>0</v>
      </c>
      <c r="AI25" s="342">
        <f t="shared" si="2"/>
        <v>0</v>
      </c>
      <c r="AJ25" s="494">
        <f>'Phase 2 TA 1'!AJ25+'Phase 2 TA 2'!AJ25+'Phase 2 TA 3'!AJ25</f>
        <v>0</v>
      </c>
      <c r="AK25" s="251">
        <f>'Labor Rates'!AC25</f>
        <v>0</v>
      </c>
      <c r="AL25" s="266">
        <f t="shared" si="21"/>
        <v>0</v>
      </c>
      <c r="AM25" s="264">
        <f>'Labor Rates'!AE25</f>
        <v>0</v>
      </c>
      <c r="AN25" s="266">
        <f t="shared" si="22"/>
        <v>0</v>
      </c>
      <c r="AO25" s="264">
        <f>'Labor Rates'!AF25</f>
        <v>0</v>
      </c>
      <c r="AP25" s="269">
        <f t="shared" si="23"/>
        <v>0</v>
      </c>
      <c r="AQ25" s="342">
        <f t="shared" si="3"/>
        <v>0</v>
      </c>
      <c r="AR25" s="494">
        <f>'Phase 2 TA 1'!AR25+'Phase 2 TA 2'!AR25+'Phase 2 TA 3'!AR25</f>
        <v>0</v>
      </c>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494">
        <f>'Phase 2 TA 1'!D26+'Phase 2 TA 2'!D26+'Phase 2 TA 3'!D26</f>
        <v>0</v>
      </c>
      <c r="E26" s="266">
        <f>'Labor Rates'!E26</f>
        <v>0</v>
      </c>
      <c r="F26" s="266">
        <f t="shared" si="8"/>
        <v>0</v>
      </c>
      <c r="G26" s="264">
        <f>'Labor Rates'!G26</f>
        <v>0</v>
      </c>
      <c r="H26" s="266">
        <f t="shared" si="9"/>
        <v>0</v>
      </c>
      <c r="I26" s="264">
        <f>'Labor Rates'!H26</f>
        <v>0</v>
      </c>
      <c r="J26" s="269">
        <f t="shared" si="10"/>
        <v>0</v>
      </c>
      <c r="K26" s="342">
        <f t="shared" si="11"/>
        <v>0</v>
      </c>
      <c r="L26" s="494">
        <f>'Phase 2 TA 1'!L26+'Phase 2 TA 2'!L26+'Phase 2 TA 3'!L26</f>
        <v>0</v>
      </c>
      <c r="M26" s="251">
        <f>'Labor Rates'!K26</f>
        <v>0</v>
      </c>
      <c r="N26" s="266">
        <f t="shared" si="12"/>
        <v>0</v>
      </c>
      <c r="O26" s="264">
        <f>'Labor Rates'!M26</f>
        <v>0</v>
      </c>
      <c r="P26" s="266">
        <f t="shared" si="13"/>
        <v>0</v>
      </c>
      <c r="Q26" s="264">
        <f>'Labor Rates'!N26</f>
        <v>0</v>
      </c>
      <c r="R26" s="269">
        <f t="shared" si="14"/>
        <v>0</v>
      </c>
      <c r="S26" s="342">
        <f t="shared" si="0"/>
        <v>0</v>
      </c>
      <c r="T26" s="494">
        <f>'Phase 2 TA 1'!T26+'Phase 2 TA 2'!T26+'Phase 2 TA 3'!T26</f>
        <v>0</v>
      </c>
      <c r="U26" s="251">
        <f>'Labor Rates'!Q26</f>
        <v>0</v>
      </c>
      <c r="V26" s="266">
        <f t="shared" si="15"/>
        <v>0</v>
      </c>
      <c r="W26" s="264">
        <f>'Labor Rates'!S26</f>
        <v>0</v>
      </c>
      <c r="X26" s="266">
        <f t="shared" si="16"/>
        <v>0</v>
      </c>
      <c r="Y26" s="264">
        <f>'Labor Rates'!T26</f>
        <v>0</v>
      </c>
      <c r="Z26" s="269">
        <f t="shared" si="17"/>
        <v>0</v>
      </c>
      <c r="AA26" s="342">
        <f t="shared" si="1"/>
        <v>0</v>
      </c>
      <c r="AB26" s="494">
        <f>'Phase 2 TA 1'!AB26+'Phase 2 TA 2'!AB26+'Phase 2 TA 3'!AB26</f>
        <v>0</v>
      </c>
      <c r="AC26" s="251">
        <f>'Labor Rates'!W26</f>
        <v>0</v>
      </c>
      <c r="AD26" s="266">
        <f t="shared" si="18"/>
        <v>0</v>
      </c>
      <c r="AE26" s="264">
        <f>'Labor Rates'!Y26</f>
        <v>0</v>
      </c>
      <c r="AF26" s="266">
        <f t="shared" si="19"/>
        <v>0</v>
      </c>
      <c r="AG26" s="264">
        <f>'Labor Rates'!Z26</f>
        <v>0</v>
      </c>
      <c r="AH26" s="269">
        <f t="shared" si="20"/>
        <v>0</v>
      </c>
      <c r="AI26" s="342">
        <f t="shared" si="2"/>
        <v>0</v>
      </c>
      <c r="AJ26" s="494">
        <f>'Phase 2 TA 1'!AJ26+'Phase 2 TA 2'!AJ26+'Phase 2 TA 3'!AJ26</f>
        <v>0</v>
      </c>
      <c r="AK26" s="251">
        <f>'Labor Rates'!AC26</f>
        <v>0</v>
      </c>
      <c r="AL26" s="266">
        <f t="shared" si="21"/>
        <v>0</v>
      </c>
      <c r="AM26" s="264">
        <f>'Labor Rates'!AE26</f>
        <v>0</v>
      </c>
      <c r="AN26" s="266">
        <f t="shared" si="22"/>
        <v>0</v>
      </c>
      <c r="AO26" s="264">
        <f>'Labor Rates'!AF26</f>
        <v>0</v>
      </c>
      <c r="AP26" s="269">
        <f t="shared" si="23"/>
        <v>0</v>
      </c>
      <c r="AQ26" s="342">
        <f t="shared" si="3"/>
        <v>0</v>
      </c>
      <c r="AR26" s="494">
        <f>'Phase 2 TA 1'!AR26+'Phase 2 TA 2'!AR26+'Phase 2 TA 3'!AR26</f>
        <v>0</v>
      </c>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494">
        <f>'Phase 2 TA 1'!D27+'Phase 2 TA 2'!D27+'Phase 2 TA 3'!D27</f>
        <v>0</v>
      </c>
      <c r="E27" s="266">
        <f>'Labor Rates'!E27</f>
        <v>0</v>
      </c>
      <c r="F27" s="266">
        <f t="shared" si="8"/>
        <v>0</v>
      </c>
      <c r="G27" s="264">
        <f>'Labor Rates'!G27</f>
        <v>0</v>
      </c>
      <c r="H27" s="266">
        <f t="shared" si="9"/>
        <v>0</v>
      </c>
      <c r="I27" s="264">
        <f>'Labor Rates'!H27</f>
        <v>0</v>
      </c>
      <c r="J27" s="269">
        <f t="shared" si="10"/>
        <v>0</v>
      </c>
      <c r="K27" s="342">
        <f t="shared" si="11"/>
        <v>0</v>
      </c>
      <c r="L27" s="494">
        <f>'Phase 2 TA 1'!L27+'Phase 2 TA 2'!L27+'Phase 2 TA 3'!L27</f>
        <v>0</v>
      </c>
      <c r="M27" s="251">
        <f>'Labor Rates'!K27</f>
        <v>0</v>
      </c>
      <c r="N27" s="266">
        <f t="shared" si="12"/>
        <v>0</v>
      </c>
      <c r="O27" s="264">
        <f>'Labor Rates'!M27</f>
        <v>0</v>
      </c>
      <c r="P27" s="266">
        <f t="shared" si="13"/>
        <v>0</v>
      </c>
      <c r="Q27" s="264">
        <f>'Labor Rates'!N27</f>
        <v>0</v>
      </c>
      <c r="R27" s="269">
        <f t="shared" si="14"/>
        <v>0</v>
      </c>
      <c r="S27" s="342">
        <f t="shared" si="0"/>
        <v>0</v>
      </c>
      <c r="T27" s="494">
        <f>'Phase 2 TA 1'!T27+'Phase 2 TA 2'!T27+'Phase 2 TA 3'!T27</f>
        <v>0</v>
      </c>
      <c r="U27" s="251">
        <f>'Labor Rates'!Q27</f>
        <v>0</v>
      </c>
      <c r="V27" s="266">
        <f t="shared" si="15"/>
        <v>0</v>
      </c>
      <c r="W27" s="264">
        <f>'Labor Rates'!S27</f>
        <v>0</v>
      </c>
      <c r="X27" s="266">
        <f t="shared" si="16"/>
        <v>0</v>
      </c>
      <c r="Y27" s="264">
        <f>'Labor Rates'!T27</f>
        <v>0</v>
      </c>
      <c r="Z27" s="269">
        <f t="shared" si="17"/>
        <v>0</v>
      </c>
      <c r="AA27" s="342">
        <f t="shared" si="1"/>
        <v>0</v>
      </c>
      <c r="AB27" s="494">
        <f>'Phase 2 TA 1'!AB27+'Phase 2 TA 2'!AB27+'Phase 2 TA 3'!AB27</f>
        <v>0</v>
      </c>
      <c r="AC27" s="251">
        <f>'Labor Rates'!W27</f>
        <v>0</v>
      </c>
      <c r="AD27" s="266">
        <f t="shared" si="18"/>
        <v>0</v>
      </c>
      <c r="AE27" s="264">
        <f>'Labor Rates'!Y27</f>
        <v>0</v>
      </c>
      <c r="AF27" s="266">
        <f t="shared" si="19"/>
        <v>0</v>
      </c>
      <c r="AG27" s="264">
        <f>'Labor Rates'!Z27</f>
        <v>0</v>
      </c>
      <c r="AH27" s="269">
        <f t="shared" si="20"/>
        <v>0</v>
      </c>
      <c r="AI27" s="342">
        <f t="shared" si="2"/>
        <v>0</v>
      </c>
      <c r="AJ27" s="494">
        <f>'Phase 2 TA 1'!AJ27+'Phase 2 TA 2'!AJ27+'Phase 2 TA 3'!AJ27</f>
        <v>0</v>
      </c>
      <c r="AK27" s="251">
        <f>'Labor Rates'!AC27</f>
        <v>0</v>
      </c>
      <c r="AL27" s="266">
        <f t="shared" si="21"/>
        <v>0</v>
      </c>
      <c r="AM27" s="264">
        <f>'Labor Rates'!AE27</f>
        <v>0</v>
      </c>
      <c r="AN27" s="266">
        <f t="shared" si="22"/>
        <v>0</v>
      </c>
      <c r="AO27" s="264">
        <f>'Labor Rates'!AF27</f>
        <v>0</v>
      </c>
      <c r="AP27" s="269">
        <f t="shared" si="23"/>
        <v>0</v>
      </c>
      <c r="AQ27" s="342">
        <f t="shared" si="3"/>
        <v>0</v>
      </c>
      <c r="AR27" s="494">
        <f>'Phase 2 TA 1'!AR27+'Phase 2 TA 2'!AR27+'Phase 2 TA 3'!AR27</f>
        <v>0</v>
      </c>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494">
        <f>'Phase 2 TA 1'!D28+'Phase 2 TA 2'!D28+'Phase 2 TA 3'!D28</f>
        <v>0</v>
      </c>
      <c r="E28" s="266">
        <f>'Labor Rates'!E28</f>
        <v>0</v>
      </c>
      <c r="F28" s="266">
        <f t="shared" si="8"/>
        <v>0</v>
      </c>
      <c r="G28" s="264">
        <f>'Labor Rates'!G28</f>
        <v>0</v>
      </c>
      <c r="H28" s="266">
        <f t="shared" si="9"/>
        <v>0</v>
      </c>
      <c r="I28" s="264">
        <f>'Labor Rates'!H28</f>
        <v>0</v>
      </c>
      <c r="J28" s="269">
        <f t="shared" si="10"/>
        <v>0</v>
      </c>
      <c r="K28" s="342">
        <f t="shared" si="11"/>
        <v>0</v>
      </c>
      <c r="L28" s="494">
        <f>'Phase 2 TA 1'!L28+'Phase 2 TA 2'!L28+'Phase 2 TA 3'!L28</f>
        <v>0</v>
      </c>
      <c r="M28" s="251">
        <f>'Labor Rates'!K28</f>
        <v>0</v>
      </c>
      <c r="N28" s="266">
        <f t="shared" si="12"/>
        <v>0</v>
      </c>
      <c r="O28" s="264">
        <f>'Labor Rates'!M28</f>
        <v>0</v>
      </c>
      <c r="P28" s="266">
        <f t="shared" si="13"/>
        <v>0</v>
      </c>
      <c r="Q28" s="264">
        <f>'Labor Rates'!N28</f>
        <v>0</v>
      </c>
      <c r="R28" s="269">
        <f t="shared" si="14"/>
        <v>0</v>
      </c>
      <c r="S28" s="342">
        <f t="shared" si="0"/>
        <v>0</v>
      </c>
      <c r="T28" s="494">
        <f>'Phase 2 TA 1'!T28+'Phase 2 TA 2'!T28+'Phase 2 TA 3'!T28</f>
        <v>0</v>
      </c>
      <c r="U28" s="251">
        <f>'Labor Rates'!Q28</f>
        <v>0</v>
      </c>
      <c r="V28" s="266">
        <f t="shared" si="15"/>
        <v>0</v>
      </c>
      <c r="W28" s="264">
        <f>'Labor Rates'!S28</f>
        <v>0</v>
      </c>
      <c r="X28" s="266">
        <f t="shared" si="16"/>
        <v>0</v>
      </c>
      <c r="Y28" s="264">
        <f>'Labor Rates'!T28</f>
        <v>0</v>
      </c>
      <c r="Z28" s="269">
        <f t="shared" si="17"/>
        <v>0</v>
      </c>
      <c r="AA28" s="342">
        <f t="shared" si="1"/>
        <v>0</v>
      </c>
      <c r="AB28" s="494">
        <f>'Phase 2 TA 1'!AB28+'Phase 2 TA 2'!AB28+'Phase 2 TA 3'!AB28</f>
        <v>0</v>
      </c>
      <c r="AC28" s="251">
        <f>'Labor Rates'!W28</f>
        <v>0</v>
      </c>
      <c r="AD28" s="266">
        <f t="shared" si="18"/>
        <v>0</v>
      </c>
      <c r="AE28" s="264">
        <f>'Labor Rates'!Y28</f>
        <v>0</v>
      </c>
      <c r="AF28" s="266">
        <f t="shared" si="19"/>
        <v>0</v>
      </c>
      <c r="AG28" s="264">
        <f>'Labor Rates'!Z28</f>
        <v>0</v>
      </c>
      <c r="AH28" s="269">
        <f t="shared" si="20"/>
        <v>0</v>
      </c>
      <c r="AI28" s="342">
        <f t="shared" si="2"/>
        <v>0</v>
      </c>
      <c r="AJ28" s="494">
        <f>'Phase 2 TA 1'!AJ28+'Phase 2 TA 2'!AJ28+'Phase 2 TA 3'!AJ28</f>
        <v>0</v>
      </c>
      <c r="AK28" s="251">
        <f>'Labor Rates'!AC28</f>
        <v>0</v>
      </c>
      <c r="AL28" s="266">
        <f t="shared" si="21"/>
        <v>0</v>
      </c>
      <c r="AM28" s="264">
        <f>'Labor Rates'!AE28</f>
        <v>0</v>
      </c>
      <c r="AN28" s="266">
        <f t="shared" si="22"/>
        <v>0</v>
      </c>
      <c r="AO28" s="264">
        <f>'Labor Rates'!AF28</f>
        <v>0</v>
      </c>
      <c r="AP28" s="269">
        <f t="shared" si="23"/>
        <v>0</v>
      </c>
      <c r="AQ28" s="342">
        <f t="shared" si="3"/>
        <v>0</v>
      </c>
      <c r="AR28" s="494">
        <f>'Phase 2 TA 1'!AR28+'Phase 2 TA 2'!AR28+'Phase 2 TA 3'!AR28</f>
        <v>0</v>
      </c>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494">
        <f>'Phase 2 TA 1'!D29+'Phase 2 TA 2'!D29+'Phase 2 TA 3'!D29</f>
        <v>0</v>
      </c>
      <c r="E29" s="266">
        <f>'Labor Rates'!E29</f>
        <v>0</v>
      </c>
      <c r="F29" s="266">
        <f t="shared" si="8"/>
        <v>0</v>
      </c>
      <c r="G29" s="264">
        <f>'Labor Rates'!G29</f>
        <v>0</v>
      </c>
      <c r="H29" s="266">
        <f t="shared" si="9"/>
        <v>0</v>
      </c>
      <c r="I29" s="264">
        <f>'Labor Rates'!H29</f>
        <v>0</v>
      </c>
      <c r="J29" s="269">
        <f t="shared" si="10"/>
        <v>0</v>
      </c>
      <c r="K29" s="342">
        <f t="shared" si="11"/>
        <v>0</v>
      </c>
      <c r="L29" s="494">
        <f>'Phase 2 TA 1'!L29+'Phase 2 TA 2'!L29+'Phase 2 TA 3'!L29</f>
        <v>0</v>
      </c>
      <c r="M29" s="251">
        <f>'Labor Rates'!K29</f>
        <v>0</v>
      </c>
      <c r="N29" s="266">
        <f t="shared" si="12"/>
        <v>0</v>
      </c>
      <c r="O29" s="264">
        <f>'Labor Rates'!M29</f>
        <v>0</v>
      </c>
      <c r="P29" s="266">
        <f t="shared" si="13"/>
        <v>0</v>
      </c>
      <c r="Q29" s="264">
        <f>'Labor Rates'!N29</f>
        <v>0</v>
      </c>
      <c r="R29" s="269">
        <f t="shared" si="14"/>
        <v>0</v>
      </c>
      <c r="S29" s="342">
        <f t="shared" si="0"/>
        <v>0</v>
      </c>
      <c r="T29" s="494">
        <f>'Phase 2 TA 1'!T29+'Phase 2 TA 2'!T29+'Phase 2 TA 3'!T29</f>
        <v>0</v>
      </c>
      <c r="U29" s="251">
        <f>'Labor Rates'!Q29</f>
        <v>0</v>
      </c>
      <c r="V29" s="266">
        <f t="shared" si="15"/>
        <v>0</v>
      </c>
      <c r="W29" s="264">
        <f>'Labor Rates'!S29</f>
        <v>0</v>
      </c>
      <c r="X29" s="266">
        <f t="shared" si="16"/>
        <v>0</v>
      </c>
      <c r="Y29" s="264">
        <f>'Labor Rates'!T29</f>
        <v>0</v>
      </c>
      <c r="Z29" s="269">
        <f t="shared" si="17"/>
        <v>0</v>
      </c>
      <c r="AA29" s="342">
        <f t="shared" si="1"/>
        <v>0</v>
      </c>
      <c r="AB29" s="494">
        <f>'Phase 2 TA 1'!AB29+'Phase 2 TA 2'!AB29+'Phase 2 TA 3'!AB29</f>
        <v>0</v>
      </c>
      <c r="AC29" s="251">
        <f>'Labor Rates'!W29</f>
        <v>0</v>
      </c>
      <c r="AD29" s="266">
        <f t="shared" si="18"/>
        <v>0</v>
      </c>
      <c r="AE29" s="264">
        <f>'Labor Rates'!Y29</f>
        <v>0</v>
      </c>
      <c r="AF29" s="266">
        <f t="shared" si="19"/>
        <v>0</v>
      </c>
      <c r="AG29" s="264">
        <f>'Labor Rates'!Z29</f>
        <v>0</v>
      </c>
      <c r="AH29" s="269">
        <f t="shared" si="20"/>
        <v>0</v>
      </c>
      <c r="AI29" s="342">
        <f t="shared" si="2"/>
        <v>0</v>
      </c>
      <c r="AJ29" s="494">
        <f>'Phase 2 TA 1'!AJ29+'Phase 2 TA 2'!AJ29+'Phase 2 TA 3'!AJ29</f>
        <v>0</v>
      </c>
      <c r="AK29" s="251">
        <f>'Labor Rates'!AC29</f>
        <v>0</v>
      </c>
      <c r="AL29" s="266">
        <f t="shared" si="21"/>
        <v>0</v>
      </c>
      <c r="AM29" s="264">
        <f>'Labor Rates'!AE29</f>
        <v>0</v>
      </c>
      <c r="AN29" s="266">
        <f t="shared" si="22"/>
        <v>0</v>
      </c>
      <c r="AO29" s="264">
        <f>'Labor Rates'!AF29</f>
        <v>0</v>
      </c>
      <c r="AP29" s="269">
        <f t="shared" si="23"/>
        <v>0</v>
      </c>
      <c r="AQ29" s="342">
        <f t="shared" si="3"/>
        <v>0</v>
      </c>
      <c r="AR29" s="494">
        <f>'Phase 2 TA 1'!AR29+'Phase 2 TA 2'!AR29+'Phase 2 TA 3'!AR29</f>
        <v>0</v>
      </c>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494">
        <f>'Phase 2 TA 1'!D30+'Phase 2 TA 2'!D30+'Phase 2 TA 3'!D30</f>
        <v>0</v>
      </c>
      <c r="E30" s="266">
        <f>'Labor Rates'!E30</f>
        <v>0</v>
      </c>
      <c r="F30" s="266">
        <f t="shared" si="8"/>
        <v>0</v>
      </c>
      <c r="G30" s="264">
        <f>'Labor Rates'!G30</f>
        <v>0</v>
      </c>
      <c r="H30" s="266">
        <f t="shared" si="9"/>
        <v>0</v>
      </c>
      <c r="I30" s="264">
        <f>'Labor Rates'!H30</f>
        <v>0</v>
      </c>
      <c r="J30" s="269">
        <f t="shared" si="10"/>
        <v>0</v>
      </c>
      <c r="K30" s="342">
        <f t="shared" si="11"/>
        <v>0</v>
      </c>
      <c r="L30" s="494">
        <f>'Phase 2 TA 1'!L30+'Phase 2 TA 2'!L30+'Phase 2 TA 3'!L30</f>
        <v>0</v>
      </c>
      <c r="M30" s="251">
        <f>'Labor Rates'!K30</f>
        <v>0</v>
      </c>
      <c r="N30" s="266">
        <f t="shared" si="12"/>
        <v>0</v>
      </c>
      <c r="O30" s="264">
        <f>'Labor Rates'!M30</f>
        <v>0</v>
      </c>
      <c r="P30" s="266">
        <f t="shared" si="13"/>
        <v>0</v>
      </c>
      <c r="Q30" s="264">
        <f>'Labor Rates'!N30</f>
        <v>0</v>
      </c>
      <c r="R30" s="269">
        <f t="shared" si="14"/>
        <v>0</v>
      </c>
      <c r="S30" s="342">
        <f t="shared" si="0"/>
        <v>0</v>
      </c>
      <c r="T30" s="494">
        <f>'Phase 2 TA 1'!T30+'Phase 2 TA 2'!T30+'Phase 2 TA 3'!T30</f>
        <v>0</v>
      </c>
      <c r="U30" s="251">
        <f>'Labor Rates'!Q30</f>
        <v>0</v>
      </c>
      <c r="V30" s="266">
        <f t="shared" si="15"/>
        <v>0</v>
      </c>
      <c r="W30" s="264">
        <f>'Labor Rates'!S30</f>
        <v>0</v>
      </c>
      <c r="X30" s="266">
        <f t="shared" si="16"/>
        <v>0</v>
      </c>
      <c r="Y30" s="264">
        <f>'Labor Rates'!T30</f>
        <v>0</v>
      </c>
      <c r="Z30" s="269">
        <f t="shared" si="17"/>
        <v>0</v>
      </c>
      <c r="AA30" s="342">
        <f t="shared" si="1"/>
        <v>0</v>
      </c>
      <c r="AB30" s="494">
        <f>'Phase 2 TA 1'!AB30+'Phase 2 TA 2'!AB30+'Phase 2 TA 3'!AB30</f>
        <v>0</v>
      </c>
      <c r="AC30" s="251">
        <f>'Labor Rates'!W30</f>
        <v>0</v>
      </c>
      <c r="AD30" s="266">
        <f t="shared" si="18"/>
        <v>0</v>
      </c>
      <c r="AE30" s="264">
        <f>'Labor Rates'!Y30</f>
        <v>0</v>
      </c>
      <c r="AF30" s="266">
        <f t="shared" si="19"/>
        <v>0</v>
      </c>
      <c r="AG30" s="264">
        <f>'Labor Rates'!Z30</f>
        <v>0</v>
      </c>
      <c r="AH30" s="269">
        <f t="shared" si="20"/>
        <v>0</v>
      </c>
      <c r="AI30" s="342">
        <f t="shared" si="2"/>
        <v>0</v>
      </c>
      <c r="AJ30" s="494">
        <f>'Phase 2 TA 1'!AJ30+'Phase 2 TA 2'!AJ30+'Phase 2 TA 3'!AJ30</f>
        <v>0</v>
      </c>
      <c r="AK30" s="251">
        <f>'Labor Rates'!AC30</f>
        <v>0</v>
      </c>
      <c r="AL30" s="266">
        <f t="shared" si="21"/>
        <v>0</v>
      </c>
      <c r="AM30" s="264">
        <f>'Labor Rates'!AE30</f>
        <v>0</v>
      </c>
      <c r="AN30" s="266">
        <f t="shared" si="22"/>
        <v>0</v>
      </c>
      <c r="AO30" s="264">
        <f>'Labor Rates'!AF30</f>
        <v>0</v>
      </c>
      <c r="AP30" s="269">
        <f t="shared" si="23"/>
        <v>0</v>
      </c>
      <c r="AQ30" s="342">
        <f t="shared" si="3"/>
        <v>0</v>
      </c>
      <c r="AR30" s="494">
        <f>'Phase 2 TA 1'!AR30+'Phase 2 TA 2'!AR30+'Phase 2 TA 3'!AR30</f>
        <v>0</v>
      </c>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494">
        <f>'Phase 2 TA 1'!D31+'Phase 2 TA 2'!D31+'Phase 2 TA 3'!D31</f>
        <v>0</v>
      </c>
      <c r="E31" s="266">
        <f>'Labor Rates'!E31</f>
        <v>0</v>
      </c>
      <c r="F31" s="266">
        <f t="shared" si="8"/>
        <v>0</v>
      </c>
      <c r="G31" s="264">
        <f>'Labor Rates'!G31</f>
        <v>0</v>
      </c>
      <c r="H31" s="266">
        <f t="shared" si="9"/>
        <v>0</v>
      </c>
      <c r="I31" s="264">
        <f>'Labor Rates'!H31</f>
        <v>0</v>
      </c>
      <c r="J31" s="269">
        <f t="shared" si="10"/>
        <v>0</v>
      </c>
      <c r="K31" s="342">
        <f t="shared" si="11"/>
        <v>0</v>
      </c>
      <c r="L31" s="494">
        <f>'Phase 2 TA 1'!L31+'Phase 2 TA 2'!L31+'Phase 2 TA 3'!L31</f>
        <v>0</v>
      </c>
      <c r="M31" s="251">
        <f>'Labor Rates'!K31</f>
        <v>0</v>
      </c>
      <c r="N31" s="266">
        <f t="shared" si="12"/>
        <v>0</v>
      </c>
      <c r="O31" s="264">
        <f>'Labor Rates'!M31</f>
        <v>0</v>
      </c>
      <c r="P31" s="266">
        <f t="shared" si="13"/>
        <v>0</v>
      </c>
      <c r="Q31" s="264">
        <f>'Labor Rates'!N31</f>
        <v>0</v>
      </c>
      <c r="R31" s="269">
        <f t="shared" si="14"/>
        <v>0</v>
      </c>
      <c r="S31" s="342">
        <f t="shared" si="0"/>
        <v>0</v>
      </c>
      <c r="T31" s="494">
        <f>'Phase 2 TA 1'!T31+'Phase 2 TA 2'!T31+'Phase 2 TA 3'!T31</f>
        <v>0</v>
      </c>
      <c r="U31" s="251">
        <f>'Labor Rates'!Q31</f>
        <v>0</v>
      </c>
      <c r="V31" s="266">
        <f t="shared" si="15"/>
        <v>0</v>
      </c>
      <c r="W31" s="264">
        <f>'Labor Rates'!S31</f>
        <v>0</v>
      </c>
      <c r="X31" s="266">
        <f t="shared" si="16"/>
        <v>0</v>
      </c>
      <c r="Y31" s="264">
        <f>'Labor Rates'!T31</f>
        <v>0</v>
      </c>
      <c r="Z31" s="269">
        <f t="shared" si="17"/>
        <v>0</v>
      </c>
      <c r="AA31" s="342">
        <f t="shared" si="1"/>
        <v>0</v>
      </c>
      <c r="AB31" s="494">
        <f>'Phase 2 TA 1'!AB31+'Phase 2 TA 2'!AB31+'Phase 2 TA 3'!AB31</f>
        <v>0</v>
      </c>
      <c r="AC31" s="251">
        <f>'Labor Rates'!W31</f>
        <v>0</v>
      </c>
      <c r="AD31" s="266">
        <f t="shared" si="18"/>
        <v>0</v>
      </c>
      <c r="AE31" s="264">
        <f>'Labor Rates'!Y31</f>
        <v>0</v>
      </c>
      <c r="AF31" s="266">
        <f t="shared" si="19"/>
        <v>0</v>
      </c>
      <c r="AG31" s="264">
        <f>'Labor Rates'!Z31</f>
        <v>0</v>
      </c>
      <c r="AH31" s="269">
        <f t="shared" si="20"/>
        <v>0</v>
      </c>
      <c r="AI31" s="342">
        <f t="shared" si="2"/>
        <v>0</v>
      </c>
      <c r="AJ31" s="494">
        <f>'Phase 2 TA 1'!AJ31+'Phase 2 TA 2'!AJ31+'Phase 2 TA 3'!AJ31</f>
        <v>0</v>
      </c>
      <c r="AK31" s="251">
        <f>'Labor Rates'!AC31</f>
        <v>0</v>
      </c>
      <c r="AL31" s="266">
        <f t="shared" si="21"/>
        <v>0</v>
      </c>
      <c r="AM31" s="264">
        <f>'Labor Rates'!AE31</f>
        <v>0</v>
      </c>
      <c r="AN31" s="266">
        <f t="shared" si="22"/>
        <v>0</v>
      </c>
      <c r="AO31" s="264">
        <f>'Labor Rates'!AF31</f>
        <v>0</v>
      </c>
      <c r="AP31" s="269">
        <f t="shared" si="23"/>
        <v>0</v>
      </c>
      <c r="AQ31" s="342">
        <f t="shared" si="3"/>
        <v>0</v>
      </c>
      <c r="AR31" s="494">
        <f>'Phase 2 TA 1'!AR31+'Phase 2 TA 2'!AR31+'Phase 2 TA 3'!AR31</f>
        <v>0</v>
      </c>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42">
        <f>'Phase 2 TA 1'!K40+'Phase 2 TA 2'!K40+'Phase 2 TA 3'!K40</f>
        <v>0</v>
      </c>
      <c r="L40" s="374"/>
      <c r="M40" s="375"/>
      <c r="N40" s="376"/>
      <c r="O40" s="376"/>
      <c r="P40" s="376"/>
      <c r="Q40" s="376"/>
      <c r="R40" s="376"/>
      <c r="S40" s="342">
        <f>'Phase 2 TA 1'!S40+'Phase 2 TA 2'!S40+'Phase 2 TA 3'!S40</f>
        <v>0</v>
      </c>
      <c r="T40" s="374"/>
      <c r="U40" s="375"/>
      <c r="V40" s="376"/>
      <c r="W40" s="376"/>
      <c r="X40" s="376"/>
      <c r="Y40" s="376"/>
      <c r="Z40" s="376"/>
      <c r="AA40" s="342">
        <f>'Phase 2 TA 1'!AA40+'Phase 2 TA 2'!AA40+'Phase 2 TA 3'!AA40</f>
        <v>0</v>
      </c>
      <c r="AB40" s="374"/>
      <c r="AC40" s="375"/>
      <c r="AD40" s="376"/>
      <c r="AE40" s="376"/>
      <c r="AF40" s="376"/>
      <c r="AG40" s="376"/>
      <c r="AH40" s="376"/>
      <c r="AI40" s="342">
        <f>'Phase 2 TA 1'!AI40+'Phase 2 TA 2'!AI40+'Phase 2 TA 3'!AI40</f>
        <v>0</v>
      </c>
      <c r="AJ40" s="374"/>
      <c r="AK40" s="375"/>
      <c r="AL40" s="376"/>
      <c r="AM40" s="376"/>
      <c r="AN40" s="376"/>
      <c r="AO40" s="376"/>
      <c r="AP40" s="376"/>
      <c r="AQ40" s="342">
        <f>'Phase 2 TA 1'!AQ40+'Phase 2 TA 2'!AQ40+'Phase 2 TA 3'!AQ40</f>
        <v>0</v>
      </c>
      <c r="AR40" s="378"/>
      <c r="AS40" s="374"/>
      <c r="AT40" s="374"/>
      <c r="AU40" s="374"/>
      <c r="AV40" s="374"/>
      <c r="AW40" s="374"/>
      <c r="AX40" s="376"/>
      <c r="AY40" s="342">
        <f>'Phase 2 TA 1'!AY40+'Phase 2 TA 2'!AY40+'Phase 2 TA 3'!AY40</f>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42">
        <f>'Phase 2 TA 1'!K41+'Phase 2 TA 2'!K41+'Phase 2 TA 3'!K41</f>
        <v>0</v>
      </c>
      <c r="L41" s="374"/>
      <c r="M41" s="375"/>
      <c r="N41" s="376"/>
      <c r="O41" s="376"/>
      <c r="P41" s="376"/>
      <c r="Q41" s="376"/>
      <c r="R41" s="376"/>
      <c r="S41" s="342">
        <f>'Phase 2 TA 1'!S41+'Phase 2 TA 2'!S41+'Phase 2 TA 3'!S41</f>
        <v>0</v>
      </c>
      <c r="T41" s="374"/>
      <c r="U41" s="375"/>
      <c r="V41" s="376"/>
      <c r="W41" s="376"/>
      <c r="X41" s="376"/>
      <c r="Y41" s="376"/>
      <c r="Z41" s="376"/>
      <c r="AA41" s="342">
        <f>'Phase 2 TA 1'!AA41+'Phase 2 TA 2'!AA41+'Phase 2 TA 3'!AA41</f>
        <v>0</v>
      </c>
      <c r="AB41" s="374"/>
      <c r="AC41" s="375"/>
      <c r="AD41" s="376"/>
      <c r="AE41" s="376"/>
      <c r="AF41" s="376"/>
      <c r="AG41" s="376"/>
      <c r="AH41" s="376"/>
      <c r="AI41" s="342">
        <f>'Phase 2 TA 1'!AI41+'Phase 2 TA 2'!AI41+'Phase 2 TA 3'!AI41</f>
        <v>0</v>
      </c>
      <c r="AJ41" s="374"/>
      <c r="AK41" s="375"/>
      <c r="AL41" s="376"/>
      <c r="AM41" s="376"/>
      <c r="AN41" s="376"/>
      <c r="AO41" s="376"/>
      <c r="AP41" s="376"/>
      <c r="AQ41" s="342">
        <f>'Phase 2 TA 1'!AQ41+'Phase 2 TA 2'!AQ41+'Phase 2 TA 3'!AQ41</f>
        <v>0</v>
      </c>
      <c r="AR41" s="378"/>
      <c r="AS41" s="374"/>
      <c r="AT41" s="374"/>
      <c r="AU41" s="374"/>
      <c r="AV41" s="374"/>
      <c r="AW41" s="374"/>
      <c r="AX41" s="376"/>
      <c r="AY41" s="342">
        <f>'Phase 2 TA 1'!AY41+'Phase 2 TA 2'!AY41+'Phase 2 TA 3'!AY41</f>
        <v>0</v>
      </c>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42">
        <f>'Phase 2 TA 1'!K42+'Phase 2 TA 2'!K42+'Phase 2 TA 3'!K42</f>
        <v>0</v>
      </c>
      <c r="L42" s="374"/>
      <c r="M42" s="375"/>
      <c r="N42" s="376"/>
      <c r="O42" s="376"/>
      <c r="P42" s="376"/>
      <c r="Q42" s="376"/>
      <c r="R42" s="376"/>
      <c r="S42" s="342">
        <f>'Phase 2 TA 1'!S42+'Phase 2 TA 2'!S42+'Phase 2 TA 3'!S42</f>
        <v>0</v>
      </c>
      <c r="T42" s="374"/>
      <c r="U42" s="375"/>
      <c r="V42" s="376"/>
      <c r="W42" s="376"/>
      <c r="X42" s="376"/>
      <c r="Y42" s="376"/>
      <c r="Z42" s="376"/>
      <c r="AA42" s="342">
        <f>'Phase 2 TA 1'!AA42+'Phase 2 TA 2'!AA42+'Phase 2 TA 3'!AA42</f>
        <v>0</v>
      </c>
      <c r="AB42" s="374"/>
      <c r="AC42" s="375"/>
      <c r="AD42" s="376"/>
      <c r="AE42" s="376"/>
      <c r="AF42" s="376"/>
      <c r="AG42" s="376"/>
      <c r="AH42" s="376"/>
      <c r="AI42" s="342">
        <f>'Phase 2 TA 1'!AI42+'Phase 2 TA 2'!AI42+'Phase 2 TA 3'!AI42</f>
        <v>0</v>
      </c>
      <c r="AJ42" s="374"/>
      <c r="AK42" s="375"/>
      <c r="AL42" s="376"/>
      <c r="AM42" s="376"/>
      <c r="AN42" s="376"/>
      <c r="AO42" s="376"/>
      <c r="AP42" s="376"/>
      <c r="AQ42" s="342">
        <f>'Phase 2 TA 1'!AQ42+'Phase 2 TA 2'!AQ42+'Phase 2 TA 3'!AQ42</f>
        <v>0</v>
      </c>
      <c r="AR42" s="378"/>
      <c r="AS42" s="374"/>
      <c r="AT42" s="374"/>
      <c r="AU42" s="374"/>
      <c r="AV42" s="374"/>
      <c r="AW42" s="374"/>
      <c r="AX42" s="376"/>
      <c r="AY42" s="342">
        <f>'Phase 2 TA 1'!AY42+'Phase 2 TA 2'!AY42+'Phase 2 TA 3'!AY42</f>
        <v>0</v>
      </c>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42">
        <f>'Phase 2 TA 1'!K43+'Phase 2 TA 2'!K43+'Phase 2 TA 3'!K43</f>
        <v>0</v>
      </c>
      <c r="L43" s="374"/>
      <c r="M43" s="375"/>
      <c r="N43" s="376"/>
      <c r="O43" s="376"/>
      <c r="P43" s="376"/>
      <c r="Q43" s="376"/>
      <c r="R43" s="376"/>
      <c r="S43" s="342">
        <f>'Phase 2 TA 1'!S43+'Phase 2 TA 2'!S43+'Phase 2 TA 3'!S43</f>
        <v>0</v>
      </c>
      <c r="T43" s="374"/>
      <c r="U43" s="375"/>
      <c r="V43" s="376"/>
      <c r="W43" s="376"/>
      <c r="X43" s="376"/>
      <c r="Y43" s="376"/>
      <c r="Z43" s="376"/>
      <c r="AA43" s="342">
        <f>'Phase 2 TA 1'!AA43+'Phase 2 TA 2'!AA43+'Phase 2 TA 3'!AA43</f>
        <v>0</v>
      </c>
      <c r="AB43" s="374"/>
      <c r="AC43" s="375"/>
      <c r="AD43" s="376"/>
      <c r="AE43" s="376"/>
      <c r="AF43" s="376"/>
      <c r="AG43" s="376"/>
      <c r="AH43" s="376"/>
      <c r="AI43" s="342">
        <f>'Phase 2 TA 1'!AI43+'Phase 2 TA 2'!AI43+'Phase 2 TA 3'!AI43</f>
        <v>0</v>
      </c>
      <c r="AJ43" s="374"/>
      <c r="AK43" s="375"/>
      <c r="AL43" s="376"/>
      <c r="AM43" s="376"/>
      <c r="AN43" s="376"/>
      <c r="AO43" s="376"/>
      <c r="AP43" s="376"/>
      <c r="AQ43" s="342">
        <f>'Phase 2 TA 1'!AQ43+'Phase 2 TA 2'!AQ43+'Phase 2 TA 3'!AQ43</f>
        <v>0</v>
      </c>
      <c r="AR43" s="378"/>
      <c r="AS43" s="374"/>
      <c r="AT43" s="374"/>
      <c r="AU43" s="374"/>
      <c r="AV43" s="374"/>
      <c r="AW43" s="374"/>
      <c r="AX43" s="376"/>
      <c r="AY43" s="342">
        <f>'Phase 2 TA 1'!AY43+'Phase 2 TA 2'!AY43+'Phase 2 TA 3'!AY43</f>
        <v>0</v>
      </c>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494">
        <f>'Phase 2 TA 1'!D46+'Phase 2 TA 2'!D46+'Phase 2 TA 3'!D46</f>
        <v>0</v>
      </c>
      <c r="E46" s="266">
        <f>'Phase 2 TA 1'!E46</f>
        <v>0</v>
      </c>
      <c r="F46" s="373"/>
      <c r="G46" s="373"/>
      <c r="H46" s="373"/>
      <c r="I46" s="373"/>
      <c r="J46" s="373"/>
      <c r="K46" s="342">
        <f>D46*E46</f>
        <v>0</v>
      </c>
      <c r="L46" s="494">
        <f>'Phase 2 TA 1'!L46+'Phase 2 TA 2'!L46+'Phase 2 TA 3'!L46</f>
        <v>0</v>
      </c>
      <c r="M46" s="266">
        <f>'Phase 2 TA 1'!M46</f>
        <v>0</v>
      </c>
      <c r="N46" s="373"/>
      <c r="O46" s="373"/>
      <c r="P46" s="373"/>
      <c r="Q46" s="373"/>
      <c r="R46" s="373"/>
      <c r="S46" s="342">
        <f>L46*M46</f>
        <v>0</v>
      </c>
      <c r="T46" s="494">
        <f>'Phase 2 TA 1'!T46+'Phase 2 TA 2'!T46+'Phase 2 TA 3'!T46</f>
        <v>0</v>
      </c>
      <c r="U46" s="266">
        <f>'Phase 2 TA 1'!U46</f>
        <v>0</v>
      </c>
      <c r="V46" s="373"/>
      <c r="W46" s="373"/>
      <c r="X46" s="373"/>
      <c r="Y46" s="373"/>
      <c r="Z46" s="373"/>
      <c r="AA46" s="342">
        <f>T46*U46</f>
        <v>0</v>
      </c>
      <c r="AB46" s="494">
        <f>'Phase 2 TA 1'!AB46+'Phase 2 TA 2'!AB46+'Phase 2 TA 3'!AB46</f>
        <v>0</v>
      </c>
      <c r="AC46" s="266">
        <f>'Phase 2 TA 1'!AC46</f>
        <v>0</v>
      </c>
      <c r="AD46" s="373"/>
      <c r="AE46" s="373"/>
      <c r="AF46" s="373"/>
      <c r="AG46" s="373"/>
      <c r="AH46" s="373"/>
      <c r="AI46" s="342">
        <f>AB46*AC46</f>
        <v>0</v>
      </c>
      <c r="AJ46" s="494">
        <f>'Phase 2 TA 1'!AJ46+'Phase 2 TA 2'!AJ46+'Phase 2 TA 3'!AJ46</f>
        <v>0</v>
      </c>
      <c r="AK46" s="266">
        <f>'Phase 2 TA 1'!AK46</f>
        <v>0</v>
      </c>
      <c r="AL46" s="373"/>
      <c r="AM46" s="373"/>
      <c r="AN46" s="373"/>
      <c r="AO46" s="373"/>
      <c r="AP46" s="373"/>
      <c r="AQ46" s="342">
        <f>AJ46*AK46</f>
        <v>0</v>
      </c>
      <c r="AR46" s="494">
        <f>'Phase 2 TA 1'!AR46+'Phase 2 TA 2'!AR46+'Phase 2 TA 3'!AR46</f>
        <v>0</v>
      </c>
      <c r="AS46" s="266">
        <f>'Phase 2 TA 1'!AS46</f>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494">
        <f>'Phase 2 TA 1'!D47+'Phase 2 TA 2'!D47+'Phase 2 TA 3'!D47</f>
        <v>0</v>
      </c>
      <c r="E47" s="266">
        <f>'Phase 2 TA 1'!E47</f>
        <v>0</v>
      </c>
      <c r="F47" s="373"/>
      <c r="G47" s="373"/>
      <c r="H47" s="373"/>
      <c r="I47" s="373"/>
      <c r="J47" s="373"/>
      <c r="K47" s="342">
        <f t="shared" ref="K47:K49" si="27">D47*E47</f>
        <v>0</v>
      </c>
      <c r="L47" s="494">
        <f>'Phase 2 TA 1'!L47+'Phase 2 TA 2'!L47+'Phase 2 TA 3'!L47</f>
        <v>0</v>
      </c>
      <c r="M47" s="266">
        <f>'Phase 2 TA 1'!M47</f>
        <v>0</v>
      </c>
      <c r="N47" s="373"/>
      <c r="O47" s="373"/>
      <c r="P47" s="373"/>
      <c r="Q47" s="373"/>
      <c r="R47" s="373"/>
      <c r="S47" s="342">
        <f t="shared" ref="S47:S49" si="28">L47*M47</f>
        <v>0</v>
      </c>
      <c r="T47" s="494">
        <f>'Phase 2 TA 1'!T47+'Phase 2 TA 2'!T47+'Phase 2 TA 3'!T47</f>
        <v>0</v>
      </c>
      <c r="U47" s="266">
        <f>'Phase 2 TA 1'!U47</f>
        <v>0</v>
      </c>
      <c r="V47" s="373"/>
      <c r="W47" s="373"/>
      <c r="X47" s="373"/>
      <c r="Y47" s="373"/>
      <c r="Z47" s="373"/>
      <c r="AA47" s="342">
        <f t="shared" ref="AA47:AA49" si="29">T47*U47</f>
        <v>0</v>
      </c>
      <c r="AB47" s="494">
        <f>'Phase 2 TA 1'!AB47+'Phase 2 TA 2'!AB47+'Phase 2 TA 3'!AB47</f>
        <v>0</v>
      </c>
      <c r="AC47" s="266">
        <f>'Phase 2 TA 1'!AC47</f>
        <v>0</v>
      </c>
      <c r="AD47" s="373"/>
      <c r="AE47" s="373"/>
      <c r="AF47" s="373"/>
      <c r="AG47" s="373"/>
      <c r="AH47" s="373"/>
      <c r="AI47" s="342">
        <f t="shared" ref="AI47:AI49" si="30">AB47*AC47</f>
        <v>0</v>
      </c>
      <c r="AJ47" s="494">
        <f>'Phase 2 TA 1'!AJ47+'Phase 2 TA 2'!AJ47+'Phase 2 TA 3'!AJ47</f>
        <v>0</v>
      </c>
      <c r="AK47" s="266">
        <f>'Phase 2 TA 1'!AK47</f>
        <v>0</v>
      </c>
      <c r="AL47" s="373"/>
      <c r="AM47" s="373"/>
      <c r="AN47" s="373"/>
      <c r="AO47" s="373"/>
      <c r="AP47" s="373"/>
      <c r="AQ47" s="342">
        <f t="shared" ref="AQ47:AQ49" si="31">AJ47*AK47</f>
        <v>0</v>
      </c>
      <c r="AR47" s="494">
        <f>'Phase 2 TA 1'!AR47+'Phase 2 TA 2'!AR47+'Phase 2 TA 3'!AR47</f>
        <v>0</v>
      </c>
      <c r="AS47" s="266">
        <f>'Phase 2 TA 1'!AS47</f>
        <v>0</v>
      </c>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494">
        <f>'Phase 2 TA 1'!D48+'Phase 2 TA 2'!D48+'Phase 2 TA 3'!D48</f>
        <v>0</v>
      </c>
      <c r="E48" s="266">
        <f>'Phase 2 TA 1'!E48</f>
        <v>0</v>
      </c>
      <c r="F48" s="373"/>
      <c r="G48" s="373"/>
      <c r="H48" s="373"/>
      <c r="I48" s="373"/>
      <c r="J48" s="373"/>
      <c r="K48" s="342">
        <f t="shared" si="27"/>
        <v>0</v>
      </c>
      <c r="L48" s="494">
        <f>'Phase 2 TA 1'!L48+'Phase 2 TA 2'!L48+'Phase 2 TA 3'!L48</f>
        <v>0</v>
      </c>
      <c r="M48" s="266">
        <f>'Phase 2 TA 1'!M48</f>
        <v>0</v>
      </c>
      <c r="N48" s="373"/>
      <c r="O48" s="373"/>
      <c r="P48" s="373"/>
      <c r="Q48" s="373"/>
      <c r="R48" s="373"/>
      <c r="S48" s="342">
        <f t="shared" si="28"/>
        <v>0</v>
      </c>
      <c r="T48" s="494">
        <f>'Phase 2 TA 1'!T48+'Phase 2 TA 2'!T48+'Phase 2 TA 3'!T48</f>
        <v>0</v>
      </c>
      <c r="U48" s="266">
        <f>'Phase 2 TA 1'!U48</f>
        <v>0</v>
      </c>
      <c r="V48" s="373"/>
      <c r="W48" s="373"/>
      <c r="X48" s="373"/>
      <c r="Y48" s="373"/>
      <c r="Z48" s="373"/>
      <c r="AA48" s="342">
        <f t="shared" si="29"/>
        <v>0</v>
      </c>
      <c r="AB48" s="494">
        <f>'Phase 2 TA 1'!AB48+'Phase 2 TA 2'!AB48+'Phase 2 TA 3'!AB48</f>
        <v>0</v>
      </c>
      <c r="AC48" s="266">
        <f>'Phase 2 TA 1'!AC48</f>
        <v>0</v>
      </c>
      <c r="AD48" s="373"/>
      <c r="AE48" s="373"/>
      <c r="AF48" s="373"/>
      <c r="AG48" s="373"/>
      <c r="AH48" s="373"/>
      <c r="AI48" s="342">
        <f t="shared" si="30"/>
        <v>0</v>
      </c>
      <c r="AJ48" s="494">
        <f>'Phase 2 TA 1'!AJ48+'Phase 2 TA 2'!AJ48+'Phase 2 TA 3'!AJ48</f>
        <v>0</v>
      </c>
      <c r="AK48" s="266">
        <f>'Phase 2 TA 1'!AK48</f>
        <v>0</v>
      </c>
      <c r="AL48" s="373"/>
      <c r="AM48" s="373"/>
      <c r="AN48" s="373"/>
      <c r="AO48" s="373"/>
      <c r="AP48" s="373"/>
      <c r="AQ48" s="342">
        <f t="shared" si="31"/>
        <v>0</v>
      </c>
      <c r="AR48" s="494">
        <f>'Phase 2 TA 1'!AR48+'Phase 2 TA 2'!AR48+'Phase 2 TA 3'!AR48</f>
        <v>0</v>
      </c>
      <c r="AS48" s="266">
        <f>'Phase 2 TA 1'!AS48</f>
        <v>0</v>
      </c>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494">
        <f>'Phase 2 TA 1'!D49+'Phase 2 TA 2'!D49+'Phase 2 TA 3'!D49</f>
        <v>0</v>
      </c>
      <c r="E49" s="266">
        <f>'Phase 2 TA 1'!E49</f>
        <v>0</v>
      </c>
      <c r="F49" s="373"/>
      <c r="G49" s="373"/>
      <c r="H49" s="373"/>
      <c r="I49" s="373"/>
      <c r="J49" s="373"/>
      <c r="K49" s="342">
        <f t="shared" si="27"/>
        <v>0</v>
      </c>
      <c r="L49" s="494">
        <f>'Phase 2 TA 1'!L49+'Phase 2 TA 2'!L49+'Phase 2 TA 3'!L49</f>
        <v>0</v>
      </c>
      <c r="M49" s="266">
        <f>'Phase 2 TA 1'!M49</f>
        <v>0</v>
      </c>
      <c r="N49" s="373"/>
      <c r="O49" s="373"/>
      <c r="P49" s="373"/>
      <c r="Q49" s="373"/>
      <c r="R49" s="373"/>
      <c r="S49" s="342">
        <f t="shared" si="28"/>
        <v>0</v>
      </c>
      <c r="T49" s="494">
        <f>'Phase 2 TA 1'!T49+'Phase 2 TA 2'!T49+'Phase 2 TA 3'!T49</f>
        <v>0</v>
      </c>
      <c r="U49" s="266">
        <f>'Phase 2 TA 1'!U49</f>
        <v>0</v>
      </c>
      <c r="V49" s="373"/>
      <c r="W49" s="373"/>
      <c r="X49" s="373"/>
      <c r="Y49" s="373"/>
      <c r="Z49" s="373"/>
      <c r="AA49" s="342">
        <f t="shared" si="29"/>
        <v>0</v>
      </c>
      <c r="AB49" s="494">
        <f>'Phase 2 TA 1'!AB49+'Phase 2 TA 2'!AB49+'Phase 2 TA 3'!AB49</f>
        <v>0</v>
      </c>
      <c r="AC49" s="266">
        <f>'Phase 2 TA 1'!AC49</f>
        <v>0</v>
      </c>
      <c r="AD49" s="373"/>
      <c r="AE49" s="373"/>
      <c r="AF49" s="373"/>
      <c r="AG49" s="373"/>
      <c r="AH49" s="373"/>
      <c r="AI49" s="342">
        <f t="shared" si="30"/>
        <v>0</v>
      </c>
      <c r="AJ49" s="494">
        <f>'Phase 2 TA 1'!AJ49+'Phase 2 TA 2'!AJ49+'Phase 2 TA 3'!AJ49</f>
        <v>0</v>
      </c>
      <c r="AK49" s="266">
        <f>'Phase 2 TA 1'!AK49</f>
        <v>0</v>
      </c>
      <c r="AL49" s="373"/>
      <c r="AM49" s="373"/>
      <c r="AN49" s="373"/>
      <c r="AO49" s="373"/>
      <c r="AP49" s="373"/>
      <c r="AQ49" s="342">
        <f t="shared" si="31"/>
        <v>0</v>
      </c>
      <c r="AR49" s="494">
        <f>'Phase 2 TA 1'!AR49+'Phase 2 TA 2'!AR49+'Phase 2 TA 3'!AR49</f>
        <v>0</v>
      </c>
      <c r="AS49" s="266">
        <f>'Phase 2 TA 1'!AS49</f>
        <v>0</v>
      </c>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42">
        <f>'Phase 2 TA 1'!K52+'Phase 2 TA 2'!K52+'Phase 2 TA 3'!K52</f>
        <v>0</v>
      </c>
      <c r="L52" s="374"/>
      <c r="M52" s="375"/>
      <c r="N52" s="376"/>
      <c r="O52" s="376"/>
      <c r="P52" s="376"/>
      <c r="Q52" s="376"/>
      <c r="R52" s="376"/>
      <c r="S52" s="342">
        <f>'Phase 2 TA 1'!S52+'Phase 2 TA 2'!S52+'Phase 2 TA 3'!S52</f>
        <v>0</v>
      </c>
      <c r="T52" s="374"/>
      <c r="U52" s="375"/>
      <c r="V52" s="376"/>
      <c r="W52" s="376"/>
      <c r="X52" s="376"/>
      <c r="Y52" s="376"/>
      <c r="Z52" s="376"/>
      <c r="AA52" s="342">
        <f>'Phase 2 TA 1'!AA52+'Phase 2 TA 2'!AA52+'Phase 2 TA 3'!AA52</f>
        <v>0</v>
      </c>
      <c r="AB52" s="374"/>
      <c r="AC52" s="375"/>
      <c r="AD52" s="376"/>
      <c r="AE52" s="376"/>
      <c r="AF52" s="376"/>
      <c r="AG52" s="376"/>
      <c r="AH52" s="376"/>
      <c r="AI52" s="342">
        <f>'Phase 2 TA 1'!AI52+'Phase 2 TA 2'!AI52+'Phase 2 TA 3'!AI52</f>
        <v>0</v>
      </c>
      <c r="AJ52" s="374"/>
      <c r="AK52" s="375"/>
      <c r="AL52" s="376"/>
      <c r="AM52" s="376"/>
      <c r="AN52" s="376"/>
      <c r="AO52" s="376"/>
      <c r="AP52" s="376"/>
      <c r="AQ52" s="342">
        <f>'Phase 2 TA 1'!AQ52+'Phase 2 TA 2'!AQ52+'Phase 2 TA 3'!AQ52</f>
        <v>0</v>
      </c>
      <c r="AR52" s="378"/>
      <c r="AS52" s="374"/>
      <c r="AT52" s="374"/>
      <c r="AU52" s="374"/>
      <c r="AV52" s="374"/>
      <c r="AW52" s="374"/>
      <c r="AX52" s="376"/>
      <c r="AY52" s="342">
        <f>'Phase 2 TA 1'!AY52+'Phase 2 TA 2'!AY52+'Phase 2 TA 3'!AY52</f>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42">
        <f>'Phase 2 TA 1'!K53+'Phase 2 TA 2'!K53+'Phase 2 TA 3'!K53</f>
        <v>0</v>
      </c>
      <c r="L53" s="374"/>
      <c r="M53" s="375"/>
      <c r="N53" s="376"/>
      <c r="O53" s="376"/>
      <c r="P53" s="376"/>
      <c r="Q53" s="376"/>
      <c r="R53" s="376"/>
      <c r="S53" s="342">
        <f>'Phase 2 TA 1'!S53+'Phase 2 TA 2'!S53+'Phase 2 TA 3'!S53</f>
        <v>0</v>
      </c>
      <c r="T53" s="374"/>
      <c r="U53" s="375"/>
      <c r="V53" s="376"/>
      <c r="W53" s="376"/>
      <c r="X53" s="376"/>
      <c r="Y53" s="376"/>
      <c r="Z53" s="376"/>
      <c r="AA53" s="342">
        <f>'Phase 2 TA 1'!AA53+'Phase 2 TA 2'!AA53+'Phase 2 TA 3'!AA53</f>
        <v>0</v>
      </c>
      <c r="AB53" s="374"/>
      <c r="AC53" s="375"/>
      <c r="AD53" s="376"/>
      <c r="AE53" s="376"/>
      <c r="AF53" s="376"/>
      <c r="AG53" s="376"/>
      <c r="AH53" s="376"/>
      <c r="AI53" s="342">
        <f>'Phase 2 TA 1'!AI53+'Phase 2 TA 2'!AI53+'Phase 2 TA 3'!AI53</f>
        <v>0</v>
      </c>
      <c r="AJ53" s="374"/>
      <c r="AK53" s="375"/>
      <c r="AL53" s="376"/>
      <c r="AM53" s="376"/>
      <c r="AN53" s="376"/>
      <c r="AO53" s="376"/>
      <c r="AP53" s="376"/>
      <c r="AQ53" s="342">
        <f>'Phase 2 TA 1'!AQ53+'Phase 2 TA 2'!AQ53+'Phase 2 TA 3'!AQ53</f>
        <v>0</v>
      </c>
      <c r="AR53" s="378"/>
      <c r="AS53" s="374"/>
      <c r="AT53" s="374"/>
      <c r="AU53" s="374"/>
      <c r="AV53" s="374"/>
      <c r="AW53" s="374"/>
      <c r="AX53" s="376"/>
      <c r="AY53" s="342">
        <f>'Phase 2 TA 1'!AY53+'Phase 2 TA 2'!AY53+'Phase 2 TA 3'!AY53</f>
        <v>0</v>
      </c>
      <c r="AZ53" s="498"/>
      <c r="BA53" s="347">
        <f>K53+S53+AA53+AI53+AQ53+AY53</f>
        <v>0</v>
      </c>
    </row>
    <row r="54" spans="1:53" ht="13" x14ac:dyDescent="0.3">
      <c r="A54" s="11"/>
      <c r="B54" s="478" t="str">
        <f>'Base (Phase 1)'!B54</f>
        <v>Travel</v>
      </c>
      <c r="C54" s="155" t="s">
        <v>114</v>
      </c>
      <c r="D54" s="377"/>
      <c r="E54" s="375"/>
      <c r="F54" s="376"/>
      <c r="G54" s="376"/>
      <c r="H54" s="376"/>
      <c r="I54" s="376"/>
      <c r="J54" s="376"/>
      <c r="K54" s="342">
        <f>'Phase 2 TA 1'!K54+'Phase 2 TA 2'!K54+'Phase 2 TA 3'!K54</f>
        <v>0</v>
      </c>
      <c r="L54" s="374"/>
      <c r="M54" s="375"/>
      <c r="N54" s="376"/>
      <c r="O54" s="376"/>
      <c r="P54" s="376"/>
      <c r="Q54" s="376"/>
      <c r="R54" s="376"/>
      <c r="S54" s="342">
        <f>'Phase 2 TA 1'!S54+'Phase 2 TA 2'!S54+'Phase 2 TA 3'!S54</f>
        <v>0</v>
      </c>
      <c r="T54" s="374"/>
      <c r="U54" s="375"/>
      <c r="V54" s="376"/>
      <c r="W54" s="376"/>
      <c r="X54" s="376"/>
      <c r="Y54" s="376"/>
      <c r="Z54" s="376"/>
      <c r="AA54" s="342">
        <f>'Phase 2 TA 1'!AA54+'Phase 2 TA 2'!AA54+'Phase 2 TA 3'!AA54</f>
        <v>0</v>
      </c>
      <c r="AB54" s="374"/>
      <c r="AC54" s="375"/>
      <c r="AD54" s="376"/>
      <c r="AE54" s="376"/>
      <c r="AF54" s="376"/>
      <c r="AG54" s="376"/>
      <c r="AH54" s="376"/>
      <c r="AI54" s="342">
        <f>'Phase 2 TA 1'!AI54+'Phase 2 TA 2'!AI54+'Phase 2 TA 3'!AI54</f>
        <v>0</v>
      </c>
      <c r="AJ54" s="374"/>
      <c r="AK54" s="375"/>
      <c r="AL54" s="376"/>
      <c r="AM54" s="376"/>
      <c r="AN54" s="376"/>
      <c r="AO54" s="376"/>
      <c r="AP54" s="376"/>
      <c r="AQ54" s="342">
        <f>'Phase 2 TA 1'!AQ54+'Phase 2 TA 2'!AQ54+'Phase 2 TA 3'!AQ54</f>
        <v>0</v>
      </c>
      <c r="AR54" s="378"/>
      <c r="AS54" s="374"/>
      <c r="AT54" s="374"/>
      <c r="AU54" s="374"/>
      <c r="AV54" s="374"/>
      <c r="AW54" s="374"/>
      <c r="AX54" s="376"/>
      <c r="AY54" s="342">
        <f>'Phase 2 TA 1'!AY54+'Phase 2 TA 2'!AY54+'Phase 2 TA 3'!AY54</f>
        <v>0</v>
      </c>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42">
        <f>'Phase 2 TA 1'!K55+'Phase 2 TA 2'!K55+'Phase 2 TA 3'!K55</f>
        <v>0</v>
      </c>
      <c r="L55" s="374"/>
      <c r="M55" s="375"/>
      <c r="N55" s="376"/>
      <c r="O55" s="376"/>
      <c r="P55" s="376"/>
      <c r="Q55" s="376"/>
      <c r="R55" s="376"/>
      <c r="S55" s="342">
        <f>'Phase 2 TA 1'!S55+'Phase 2 TA 2'!S55+'Phase 2 TA 3'!S55</f>
        <v>0</v>
      </c>
      <c r="T55" s="374"/>
      <c r="U55" s="375"/>
      <c r="V55" s="376"/>
      <c r="W55" s="376"/>
      <c r="X55" s="376"/>
      <c r="Y55" s="376"/>
      <c r="Z55" s="376"/>
      <c r="AA55" s="342">
        <f>'Phase 2 TA 1'!AA55+'Phase 2 TA 2'!AA55+'Phase 2 TA 3'!AA55</f>
        <v>0</v>
      </c>
      <c r="AB55" s="374"/>
      <c r="AC55" s="375"/>
      <c r="AD55" s="376"/>
      <c r="AE55" s="376"/>
      <c r="AF55" s="376"/>
      <c r="AG55" s="376"/>
      <c r="AH55" s="376"/>
      <c r="AI55" s="342">
        <f>'Phase 2 TA 1'!AI55+'Phase 2 TA 2'!AI55+'Phase 2 TA 3'!AI55</f>
        <v>0</v>
      </c>
      <c r="AJ55" s="374"/>
      <c r="AK55" s="375"/>
      <c r="AL55" s="376"/>
      <c r="AM55" s="376"/>
      <c r="AN55" s="376"/>
      <c r="AO55" s="376"/>
      <c r="AP55" s="376"/>
      <c r="AQ55" s="342">
        <f>'Phase 2 TA 1'!AQ55+'Phase 2 TA 2'!AQ55+'Phase 2 TA 3'!AQ55</f>
        <v>0</v>
      </c>
      <c r="AR55" s="378"/>
      <c r="AS55" s="374"/>
      <c r="AT55" s="374"/>
      <c r="AU55" s="374"/>
      <c r="AV55" s="374"/>
      <c r="AW55" s="374"/>
      <c r="AX55" s="376"/>
      <c r="AY55" s="342">
        <f>'Phase 2 TA 1'!AY55+'Phase 2 TA 2'!AY55+'Phase 2 TA 3'!AY55</f>
        <v>0</v>
      </c>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42">
        <f>'Phase 2 TA 1'!K56+'Phase 2 TA 2'!K56+'Phase 2 TA 3'!K56</f>
        <v>0</v>
      </c>
      <c r="L56" s="374"/>
      <c r="M56" s="375"/>
      <c r="N56" s="376"/>
      <c r="O56" s="376"/>
      <c r="P56" s="376"/>
      <c r="Q56" s="376"/>
      <c r="R56" s="376"/>
      <c r="S56" s="342">
        <f>'Phase 2 TA 1'!S56+'Phase 2 TA 2'!S56+'Phase 2 TA 3'!S56</f>
        <v>0</v>
      </c>
      <c r="T56" s="374"/>
      <c r="U56" s="375"/>
      <c r="V56" s="376"/>
      <c r="W56" s="376"/>
      <c r="X56" s="376"/>
      <c r="Y56" s="376"/>
      <c r="Z56" s="376"/>
      <c r="AA56" s="342">
        <f>'Phase 2 TA 1'!AA56+'Phase 2 TA 2'!AA56+'Phase 2 TA 3'!AA56</f>
        <v>0</v>
      </c>
      <c r="AB56" s="374"/>
      <c r="AC56" s="375"/>
      <c r="AD56" s="376"/>
      <c r="AE56" s="376"/>
      <c r="AF56" s="376"/>
      <c r="AG56" s="376"/>
      <c r="AH56" s="376"/>
      <c r="AI56" s="342">
        <f>'Phase 2 TA 1'!AI56+'Phase 2 TA 2'!AI56+'Phase 2 TA 3'!AI56</f>
        <v>0</v>
      </c>
      <c r="AJ56" s="374"/>
      <c r="AK56" s="375"/>
      <c r="AL56" s="376"/>
      <c r="AM56" s="376"/>
      <c r="AN56" s="376"/>
      <c r="AO56" s="376"/>
      <c r="AP56" s="376"/>
      <c r="AQ56" s="342">
        <f>'Phase 2 TA 1'!AQ56+'Phase 2 TA 2'!AQ56+'Phase 2 TA 3'!AQ56</f>
        <v>0</v>
      </c>
      <c r="AR56" s="378"/>
      <c r="AS56" s="374"/>
      <c r="AT56" s="374"/>
      <c r="AU56" s="374"/>
      <c r="AV56" s="374"/>
      <c r="AW56" s="374"/>
      <c r="AX56" s="376"/>
      <c r="AY56" s="342">
        <f>'Phase 2 TA 1'!AY56+'Phase 2 TA 2'!AY56+'Phase 2 TA 3'!AY56</f>
        <v>0</v>
      </c>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42">
        <f>'Phase 2 TA 1'!K57+'Phase 2 TA 2'!K57+'Phase 2 TA 3'!K57</f>
        <v>0</v>
      </c>
      <c r="L57" s="374"/>
      <c r="M57" s="375"/>
      <c r="N57" s="376"/>
      <c r="O57" s="376"/>
      <c r="P57" s="376"/>
      <c r="Q57" s="376"/>
      <c r="R57" s="376"/>
      <c r="S57" s="342">
        <f>'Phase 2 TA 1'!S57+'Phase 2 TA 2'!S57+'Phase 2 TA 3'!S57</f>
        <v>0</v>
      </c>
      <c r="T57" s="374"/>
      <c r="U57" s="375"/>
      <c r="V57" s="376"/>
      <c r="W57" s="376"/>
      <c r="X57" s="376"/>
      <c r="Y57" s="376"/>
      <c r="Z57" s="376"/>
      <c r="AA57" s="342">
        <f>'Phase 2 TA 1'!AA57+'Phase 2 TA 2'!AA57+'Phase 2 TA 3'!AA57</f>
        <v>0</v>
      </c>
      <c r="AB57" s="374"/>
      <c r="AC57" s="375"/>
      <c r="AD57" s="376"/>
      <c r="AE57" s="376"/>
      <c r="AF57" s="376"/>
      <c r="AG57" s="376"/>
      <c r="AH57" s="376"/>
      <c r="AI57" s="342">
        <f>'Phase 2 TA 1'!AI57+'Phase 2 TA 2'!AI57+'Phase 2 TA 3'!AI57</f>
        <v>0</v>
      </c>
      <c r="AJ57" s="374"/>
      <c r="AK57" s="375"/>
      <c r="AL57" s="376"/>
      <c r="AM57" s="376"/>
      <c r="AN57" s="376"/>
      <c r="AO57" s="376"/>
      <c r="AP57" s="376"/>
      <c r="AQ57" s="342">
        <f>'Phase 2 TA 1'!AQ57+'Phase 2 TA 2'!AQ57+'Phase 2 TA 3'!AQ57</f>
        <v>0</v>
      </c>
      <c r="AR57" s="378"/>
      <c r="AS57" s="374"/>
      <c r="AT57" s="374"/>
      <c r="AU57" s="374"/>
      <c r="AV57" s="374"/>
      <c r="AW57" s="374"/>
      <c r="AX57" s="376"/>
      <c r="AY57" s="342">
        <f>'Phase 2 TA 1'!AY57+'Phase 2 TA 2'!AY57+'Phase 2 TA 3'!AY57</f>
        <v>0</v>
      </c>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1">
        <f>'Phase 2 TA 1'!D60+'Phase 2 TA 2'!D60+'Phase 2 TA 3'!D60</f>
        <v>0</v>
      </c>
      <c r="E60" s="500">
        <f>'Phase 2 TA 1'!E60</f>
        <v>0</v>
      </c>
      <c r="F60" s="380"/>
      <c r="G60" s="380"/>
      <c r="H60" s="380"/>
      <c r="I60" s="380"/>
      <c r="J60" s="380"/>
      <c r="K60" s="342">
        <f>D60*E60</f>
        <v>0</v>
      </c>
      <c r="L60" s="331">
        <f>'Phase 2 TA 1'!L60+'Phase 2 TA 2'!L60+'Phase 2 TA 3'!L60</f>
        <v>0</v>
      </c>
      <c r="M60" s="500">
        <f>'Phase 2 TA 1'!M60</f>
        <v>0</v>
      </c>
      <c r="N60" s="380"/>
      <c r="O60" s="380"/>
      <c r="P60" s="380"/>
      <c r="Q60" s="380"/>
      <c r="R60" s="380"/>
      <c r="S60" s="342">
        <f>L60*M60</f>
        <v>0</v>
      </c>
      <c r="T60" s="331">
        <f>'Phase 2 TA 1'!T60+'Phase 2 TA 2'!T60+'Phase 2 TA 3'!T60</f>
        <v>0</v>
      </c>
      <c r="U60" s="500">
        <f>'Phase 2 TA 1'!U60</f>
        <v>0</v>
      </c>
      <c r="V60" s="380"/>
      <c r="W60" s="380"/>
      <c r="X60" s="380"/>
      <c r="Y60" s="380"/>
      <c r="Z60" s="380"/>
      <c r="AA60" s="342">
        <f>T60*U60</f>
        <v>0</v>
      </c>
      <c r="AB60" s="331">
        <f>'Phase 2 TA 1'!AB60+'Phase 2 TA 2'!AB60+'Phase 2 TA 3'!AB60</f>
        <v>0</v>
      </c>
      <c r="AC60" s="500">
        <f>'Phase 2 TA 1'!AC60</f>
        <v>0</v>
      </c>
      <c r="AD60" s="380"/>
      <c r="AE60" s="380"/>
      <c r="AF60" s="380"/>
      <c r="AG60" s="380"/>
      <c r="AH60" s="380"/>
      <c r="AI60" s="342">
        <f>AB60*AC60</f>
        <v>0</v>
      </c>
      <c r="AJ60" s="331">
        <f>'Phase 2 TA 1'!AJ60+'Phase 2 TA 2'!AJ60+'Phase 2 TA 3'!AJ60</f>
        <v>0</v>
      </c>
      <c r="AK60" s="500">
        <f>'Phase 2 TA 1'!AK60</f>
        <v>0</v>
      </c>
      <c r="AL60" s="380"/>
      <c r="AM60" s="380"/>
      <c r="AN60" s="380"/>
      <c r="AO60" s="380"/>
      <c r="AP60" s="380"/>
      <c r="AQ60" s="342">
        <f>AJ60*AK60</f>
        <v>0</v>
      </c>
      <c r="AR60" s="331">
        <f>'Phase 2 TA 1'!AR60+'Phase 2 TA 2'!AR60+'Phase 2 TA 3'!AR60</f>
        <v>0</v>
      </c>
      <c r="AS60" s="500">
        <f>'Phase 2 TA 1'!AS60</f>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1">
        <f>'Phase 2 TA 1'!D61+'Phase 2 TA 2'!D61+'Phase 2 TA 3'!D61</f>
        <v>0</v>
      </c>
      <c r="E61" s="500">
        <f>'Phase 2 TA 1'!E61</f>
        <v>0</v>
      </c>
      <c r="F61" s="380"/>
      <c r="G61" s="380"/>
      <c r="H61" s="380"/>
      <c r="I61" s="380"/>
      <c r="J61" s="380"/>
      <c r="K61" s="342">
        <f>D61*E61</f>
        <v>0</v>
      </c>
      <c r="L61" s="331">
        <f>'Phase 2 TA 1'!L61+'Phase 2 TA 2'!L61+'Phase 2 TA 3'!L61</f>
        <v>0</v>
      </c>
      <c r="M61" s="500">
        <f>'Phase 2 TA 1'!M61</f>
        <v>0</v>
      </c>
      <c r="N61" s="380"/>
      <c r="O61" s="380"/>
      <c r="P61" s="380"/>
      <c r="Q61" s="380"/>
      <c r="R61" s="380"/>
      <c r="S61" s="342">
        <f>L61*M61</f>
        <v>0</v>
      </c>
      <c r="T61" s="331">
        <f>'Phase 2 TA 1'!T61+'Phase 2 TA 2'!T61+'Phase 2 TA 3'!T61</f>
        <v>0</v>
      </c>
      <c r="U61" s="500">
        <f>'Phase 2 TA 1'!U61</f>
        <v>0</v>
      </c>
      <c r="V61" s="380"/>
      <c r="W61" s="380"/>
      <c r="X61" s="380"/>
      <c r="Y61" s="380"/>
      <c r="Z61" s="380"/>
      <c r="AA61" s="342">
        <f>T61*U61</f>
        <v>0</v>
      </c>
      <c r="AB61" s="331">
        <f>'Phase 2 TA 1'!AB61+'Phase 2 TA 2'!AB61+'Phase 2 TA 3'!AB61</f>
        <v>0</v>
      </c>
      <c r="AC61" s="500">
        <f>'Phase 2 TA 1'!AC61</f>
        <v>0</v>
      </c>
      <c r="AD61" s="380"/>
      <c r="AE61" s="380"/>
      <c r="AF61" s="380"/>
      <c r="AG61" s="380"/>
      <c r="AH61" s="380"/>
      <c r="AI61" s="342">
        <f>AB61*AC61</f>
        <v>0</v>
      </c>
      <c r="AJ61" s="331">
        <f>'Phase 2 TA 1'!AJ61+'Phase 2 TA 2'!AJ61+'Phase 2 TA 3'!AJ61</f>
        <v>0</v>
      </c>
      <c r="AK61" s="500">
        <f>'Phase 2 TA 1'!AK61</f>
        <v>0</v>
      </c>
      <c r="AL61" s="380"/>
      <c r="AM61" s="380"/>
      <c r="AN61" s="380"/>
      <c r="AO61" s="380"/>
      <c r="AP61" s="380"/>
      <c r="AQ61" s="342">
        <f>AJ61*AK61</f>
        <v>0</v>
      </c>
      <c r="AR61" s="331">
        <f>'Phase 2 TA 1'!AR61+'Phase 2 TA 2'!AR61+'Phase 2 TA 3'!AR61</f>
        <v>0</v>
      </c>
      <c r="AS61" s="500">
        <f>'Phase 2 TA 1'!AS61</f>
        <v>0</v>
      </c>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'Phase 2 TA 1'!D65+'Phase 2 TA 2'!D65+'Phase 2 TA 3'!D65</f>
        <v>0</v>
      </c>
      <c r="E65" s="500">
        <f>'Phase 2 TA 1'!E65</f>
        <v>0</v>
      </c>
      <c r="F65" s="380"/>
      <c r="G65" s="380"/>
      <c r="H65" s="380"/>
      <c r="I65" s="380"/>
      <c r="J65" s="380"/>
      <c r="K65" s="342">
        <f>D65*E65</f>
        <v>0</v>
      </c>
      <c r="L65" s="331">
        <f>'Phase 2 TA 1'!L65+'Phase 2 TA 2'!L65+'Phase 2 TA 3'!L65</f>
        <v>0</v>
      </c>
      <c r="M65" s="500">
        <f>'Phase 2 TA 1'!M65</f>
        <v>0</v>
      </c>
      <c r="N65" s="380"/>
      <c r="O65" s="380"/>
      <c r="P65" s="380"/>
      <c r="Q65" s="380"/>
      <c r="R65" s="380"/>
      <c r="S65" s="342">
        <f>L65*M65</f>
        <v>0</v>
      </c>
      <c r="T65" s="331">
        <f>'Phase 2 TA 1'!T65+'Phase 2 TA 2'!T65+'Phase 2 TA 3'!T65</f>
        <v>0</v>
      </c>
      <c r="U65" s="500">
        <f>'Phase 2 TA 1'!U65</f>
        <v>0</v>
      </c>
      <c r="V65" s="380"/>
      <c r="W65" s="380"/>
      <c r="X65" s="380"/>
      <c r="Y65" s="380"/>
      <c r="Z65" s="380"/>
      <c r="AA65" s="342">
        <f>T65*U65</f>
        <v>0</v>
      </c>
      <c r="AB65" s="331">
        <f>'Phase 2 TA 1'!AB65+'Phase 2 TA 2'!AB65+'Phase 2 TA 3'!AB65</f>
        <v>0</v>
      </c>
      <c r="AC65" s="500">
        <f>'Phase 2 TA 1'!AC65</f>
        <v>0</v>
      </c>
      <c r="AD65" s="380"/>
      <c r="AE65" s="380"/>
      <c r="AF65" s="380"/>
      <c r="AG65" s="380"/>
      <c r="AH65" s="380"/>
      <c r="AI65" s="342">
        <f>AB65*AC65</f>
        <v>0</v>
      </c>
      <c r="AJ65" s="331">
        <f>'Phase 2 TA 1'!AJ65+'Phase 2 TA 2'!AJ65+'Phase 2 TA 3'!AJ65</f>
        <v>0</v>
      </c>
      <c r="AK65" s="500">
        <f>'Phase 2 TA 1'!AK65</f>
        <v>0</v>
      </c>
      <c r="AL65" s="380"/>
      <c r="AM65" s="380"/>
      <c r="AN65" s="380"/>
      <c r="AO65" s="380"/>
      <c r="AP65" s="380"/>
      <c r="AQ65" s="342">
        <f>AJ65*AK65</f>
        <v>0</v>
      </c>
      <c r="AR65" s="331">
        <f>'Phase 2 TA 1'!AR65+'Phase 2 TA 2'!AR65+'Phase 2 TA 3'!AR65</f>
        <v>0</v>
      </c>
      <c r="AS65" s="500">
        <f>'Phase 2 TA 1'!AS65</f>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1">
        <f>'Phase 2 TA 1'!D66+'Phase 2 TA 2'!D66+'Phase 2 TA 3'!D66</f>
        <v>0</v>
      </c>
      <c r="E66" s="500">
        <f>'Phase 2 TA 1'!E66</f>
        <v>0</v>
      </c>
      <c r="F66" s="380"/>
      <c r="G66" s="380"/>
      <c r="H66" s="380"/>
      <c r="I66" s="380"/>
      <c r="J66" s="380"/>
      <c r="K66" s="342">
        <f>D66*E66</f>
        <v>0</v>
      </c>
      <c r="L66" s="331">
        <f>'Phase 2 TA 1'!L66+'Phase 2 TA 2'!L66+'Phase 2 TA 3'!L66</f>
        <v>0</v>
      </c>
      <c r="M66" s="500">
        <f>'Phase 2 TA 1'!M66</f>
        <v>0</v>
      </c>
      <c r="N66" s="380"/>
      <c r="O66" s="380"/>
      <c r="P66" s="380"/>
      <c r="Q66" s="380"/>
      <c r="R66" s="380"/>
      <c r="S66" s="342">
        <f>L66*M66</f>
        <v>0</v>
      </c>
      <c r="T66" s="331">
        <f>'Phase 2 TA 1'!T66+'Phase 2 TA 2'!T66+'Phase 2 TA 3'!T66</f>
        <v>0</v>
      </c>
      <c r="U66" s="500">
        <f>'Phase 2 TA 1'!U66</f>
        <v>0</v>
      </c>
      <c r="V66" s="380"/>
      <c r="W66" s="380"/>
      <c r="X66" s="380"/>
      <c r="Y66" s="380"/>
      <c r="Z66" s="380"/>
      <c r="AA66" s="342">
        <f>T66*U66</f>
        <v>0</v>
      </c>
      <c r="AB66" s="331">
        <f>'Phase 2 TA 1'!AB66+'Phase 2 TA 2'!AB66+'Phase 2 TA 3'!AB66</f>
        <v>0</v>
      </c>
      <c r="AC66" s="500">
        <f>'Phase 2 TA 1'!AC66</f>
        <v>0</v>
      </c>
      <c r="AD66" s="380"/>
      <c r="AE66" s="380"/>
      <c r="AF66" s="380"/>
      <c r="AG66" s="380"/>
      <c r="AH66" s="380"/>
      <c r="AI66" s="342">
        <f>AB66*AC66</f>
        <v>0</v>
      </c>
      <c r="AJ66" s="331">
        <f>'Phase 2 TA 1'!AJ66+'Phase 2 TA 2'!AJ66+'Phase 2 TA 3'!AJ66</f>
        <v>0</v>
      </c>
      <c r="AK66" s="500">
        <f>'Phase 2 TA 1'!AK66</f>
        <v>0</v>
      </c>
      <c r="AL66" s="380"/>
      <c r="AM66" s="380"/>
      <c r="AN66" s="380"/>
      <c r="AO66" s="380"/>
      <c r="AP66" s="380"/>
      <c r="AQ66" s="342">
        <f>AJ66*AK66</f>
        <v>0</v>
      </c>
      <c r="AR66" s="331">
        <f>'Phase 2 TA 1'!AR66+'Phase 2 TA 2'!AR66+'Phase 2 TA 3'!AR66</f>
        <v>0</v>
      </c>
      <c r="AS66" s="500">
        <f>'Phase 2 TA 1'!AS66</f>
        <v>0</v>
      </c>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1">
        <f>'Phase 2 TA 1'!D70+'Phase 2 TA 2'!D70+'Phase 2 TA 3'!D70</f>
        <v>0</v>
      </c>
      <c r="E70" s="500">
        <f>'Phase 2 TA 1'!E70</f>
        <v>0</v>
      </c>
      <c r="F70" s="380"/>
      <c r="G70" s="380"/>
      <c r="H70" s="380"/>
      <c r="I70" s="380"/>
      <c r="J70" s="380"/>
      <c r="K70" s="342">
        <f>D70*E70</f>
        <v>0</v>
      </c>
      <c r="L70" s="331">
        <f>'Phase 2 TA 1'!L70+'Phase 2 TA 2'!L70+'Phase 2 TA 3'!L70</f>
        <v>0</v>
      </c>
      <c r="M70" s="500">
        <f>'Phase 2 TA 1'!M70</f>
        <v>0</v>
      </c>
      <c r="N70" s="380"/>
      <c r="O70" s="380"/>
      <c r="P70" s="380"/>
      <c r="Q70" s="380"/>
      <c r="R70" s="380"/>
      <c r="S70" s="342">
        <f>L70*M70</f>
        <v>0</v>
      </c>
      <c r="T70" s="331">
        <f>'Phase 2 TA 1'!T70+'Phase 2 TA 2'!T70+'Phase 2 TA 3'!T70</f>
        <v>0</v>
      </c>
      <c r="U70" s="500">
        <f>'Phase 2 TA 1'!U70</f>
        <v>0</v>
      </c>
      <c r="V70" s="380"/>
      <c r="W70" s="380"/>
      <c r="X70" s="380"/>
      <c r="Y70" s="380"/>
      <c r="Z70" s="380"/>
      <c r="AA70" s="342">
        <f>T70*U70</f>
        <v>0</v>
      </c>
      <c r="AB70" s="331">
        <f>'Phase 2 TA 1'!AB70+'Phase 2 TA 2'!AB70+'Phase 2 TA 3'!AB70</f>
        <v>0</v>
      </c>
      <c r="AC70" s="500">
        <f>'Phase 2 TA 1'!AC70</f>
        <v>0</v>
      </c>
      <c r="AD70" s="380"/>
      <c r="AE70" s="380"/>
      <c r="AF70" s="380"/>
      <c r="AG70" s="380"/>
      <c r="AH70" s="380"/>
      <c r="AI70" s="342">
        <f>AB70*AC70</f>
        <v>0</v>
      </c>
      <c r="AJ70" s="331">
        <f>'Phase 2 TA 1'!AJ70+'Phase 2 TA 2'!AJ70+'Phase 2 TA 3'!AJ70</f>
        <v>0</v>
      </c>
      <c r="AK70" s="500">
        <f>'Phase 2 TA 1'!AK70</f>
        <v>0</v>
      </c>
      <c r="AL70" s="380"/>
      <c r="AM70" s="380"/>
      <c r="AN70" s="380"/>
      <c r="AO70" s="380"/>
      <c r="AP70" s="380"/>
      <c r="AQ70" s="342">
        <f>AJ70*AK70</f>
        <v>0</v>
      </c>
      <c r="AR70" s="331">
        <f>'Phase 2 TA 1'!AR70+'Phase 2 TA 2'!AR70+'Phase 2 TA 3'!AR70</f>
        <v>0</v>
      </c>
      <c r="AS70" s="500">
        <f>'Phase 2 TA 1'!AS70</f>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1">
        <f>'Phase 2 TA 1'!D71+'Phase 2 TA 2'!D71+'Phase 2 TA 3'!D71</f>
        <v>0</v>
      </c>
      <c r="E71" s="500">
        <f>'Phase 2 TA 1'!E71</f>
        <v>0</v>
      </c>
      <c r="F71" s="380"/>
      <c r="G71" s="380"/>
      <c r="H71" s="380"/>
      <c r="I71" s="380"/>
      <c r="J71" s="380"/>
      <c r="K71" s="342">
        <f>D71*E71</f>
        <v>0</v>
      </c>
      <c r="L71" s="331">
        <f>'Phase 2 TA 1'!L71+'Phase 2 TA 2'!L71+'Phase 2 TA 3'!L71</f>
        <v>0</v>
      </c>
      <c r="M71" s="500">
        <f>'Phase 2 TA 1'!M71</f>
        <v>0</v>
      </c>
      <c r="N71" s="380"/>
      <c r="O71" s="380"/>
      <c r="P71" s="380"/>
      <c r="Q71" s="380"/>
      <c r="R71" s="380"/>
      <c r="S71" s="342">
        <f>L71*M71</f>
        <v>0</v>
      </c>
      <c r="T71" s="331">
        <f>'Phase 2 TA 1'!T71+'Phase 2 TA 2'!T71+'Phase 2 TA 3'!T71</f>
        <v>0</v>
      </c>
      <c r="U71" s="500">
        <f>'Phase 2 TA 1'!U71</f>
        <v>0</v>
      </c>
      <c r="V71" s="380"/>
      <c r="W71" s="380"/>
      <c r="X71" s="380"/>
      <c r="Y71" s="380"/>
      <c r="Z71" s="380"/>
      <c r="AA71" s="342">
        <f>T71*U71</f>
        <v>0</v>
      </c>
      <c r="AB71" s="331">
        <f>'Phase 2 TA 1'!AB71+'Phase 2 TA 2'!AB71+'Phase 2 TA 3'!AB71</f>
        <v>0</v>
      </c>
      <c r="AC71" s="500">
        <f>'Phase 2 TA 1'!AC71</f>
        <v>0</v>
      </c>
      <c r="AD71" s="380"/>
      <c r="AE71" s="380"/>
      <c r="AF71" s="380"/>
      <c r="AG71" s="380"/>
      <c r="AH71" s="380"/>
      <c r="AI71" s="342">
        <f>AB71*AC71</f>
        <v>0</v>
      </c>
      <c r="AJ71" s="331">
        <f>'Phase 2 TA 1'!AJ71+'Phase 2 TA 2'!AJ71+'Phase 2 TA 3'!AJ71</f>
        <v>0</v>
      </c>
      <c r="AK71" s="500">
        <f>'Phase 2 TA 1'!AK71</f>
        <v>0</v>
      </c>
      <c r="AL71" s="380"/>
      <c r="AM71" s="380"/>
      <c r="AN71" s="380"/>
      <c r="AO71" s="380"/>
      <c r="AP71" s="380"/>
      <c r="AQ71" s="342">
        <f>AJ71*AK71</f>
        <v>0</v>
      </c>
      <c r="AR71" s="331">
        <f>'Phase 2 TA 1'!AR71+'Phase 2 TA 2'!AR71+'Phase 2 TA 3'!AR71</f>
        <v>0</v>
      </c>
      <c r="AS71" s="500">
        <f>'Phase 2 TA 1'!AS71</f>
        <v>0</v>
      </c>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'Phase 2 TA 1'!D74+'Phase 2 TA 2'!D74+'Phase 2 TA 3'!D74</f>
        <v>0</v>
      </c>
      <c r="E74" s="500">
        <f>'Phase 2 TA 1'!E74</f>
        <v>0</v>
      </c>
      <c r="F74" s="381"/>
      <c r="G74" s="381"/>
      <c r="H74" s="381"/>
      <c r="I74" s="381"/>
      <c r="J74" s="381"/>
      <c r="K74" s="342">
        <f>D74*E74</f>
        <v>0</v>
      </c>
      <c r="L74" s="331">
        <f>'Phase 2 TA 1'!L74+'Phase 2 TA 2'!L74+'Phase 2 TA 3'!L74</f>
        <v>0</v>
      </c>
      <c r="M74" s="500">
        <f>'Phase 2 TA 1'!M74</f>
        <v>0</v>
      </c>
      <c r="N74" s="381"/>
      <c r="O74" s="381"/>
      <c r="P74" s="381"/>
      <c r="Q74" s="381"/>
      <c r="R74" s="381"/>
      <c r="S74" s="342">
        <f>L74*M74</f>
        <v>0</v>
      </c>
      <c r="T74" s="331">
        <f>'Phase 2 TA 1'!T74+'Phase 2 TA 2'!T74+'Phase 2 TA 3'!T74</f>
        <v>0</v>
      </c>
      <c r="U74" s="500">
        <f>'Phase 2 TA 1'!U74</f>
        <v>0</v>
      </c>
      <c r="V74" s="381"/>
      <c r="W74" s="381"/>
      <c r="X74" s="381"/>
      <c r="Y74" s="381"/>
      <c r="Z74" s="381"/>
      <c r="AA74" s="342">
        <f>T74*U74</f>
        <v>0</v>
      </c>
      <c r="AB74" s="331">
        <f>'Phase 2 TA 1'!AB74+'Phase 2 TA 2'!AB74+'Phase 2 TA 3'!AB74</f>
        <v>0</v>
      </c>
      <c r="AC74" s="500">
        <f>'Phase 2 TA 1'!AC74</f>
        <v>0</v>
      </c>
      <c r="AD74" s="381"/>
      <c r="AE74" s="381"/>
      <c r="AF74" s="381"/>
      <c r="AG74" s="381"/>
      <c r="AH74" s="381"/>
      <c r="AI74" s="342">
        <f>AB74*AC74</f>
        <v>0</v>
      </c>
      <c r="AJ74" s="331">
        <f>'Phase 2 TA 1'!AJ74+'Phase 2 TA 2'!AJ74+'Phase 2 TA 3'!AJ74</f>
        <v>0</v>
      </c>
      <c r="AK74" s="500">
        <f>'Phase 2 TA 1'!AK74</f>
        <v>0</v>
      </c>
      <c r="AL74" s="381"/>
      <c r="AM74" s="381"/>
      <c r="AN74" s="381"/>
      <c r="AO74" s="381"/>
      <c r="AP74" s="381"/>
      <c r="AQ74" s="342">
        <f>AJ74*AK74</f>
        <v>0</v>
      </c>
      <c r="AR74" s="331">
        <f>'Phase 2 TA 1'!AR74+'Phase 2 TA 2'!AR74+'Phase 2 TA 3'!AR74</f>
        <v>0</v>
      </c>
      <c r="AS74" s="500">
        <f>'Phase 2 TA 1'!AS74</f>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74.25" customHeight="1" x14ac:dyDescent="0.25">
      <c r="A77" s="167" t="s">
        <v>120</v>
      </c>
      <c r="B77" s="664" t="s">
        <v>126</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G4:H4"/>
    <mergeCell ref="O4:P4"/>
    <mergeCell ref="AE4:AF4"/>
    <mergeCell ref="AM4:AN4"/>
    <mergeCell ref="G5:H5"/>
    <mergeCell ref="O5:P5"/>
    <mergeCell ref="AE5:AF5"/>
    <mergeCell ref="AM5:AN5"/>
    <mergeCell ref="AE6:AF6"/>
    <mergeCell ref="AM6:AN6"/>
    <mergeCell ref="B77:L77"/>
    <mergeCell ref="G6:H6"/>
    <mergeCell ref="O6:P6"/>
  </mergeCells>
  <phoneticPr fontId="31" type="noConversion"/>
  <pageMargins left="0.25" right="0.25" top="0.75" bottom="0.75" header="0.3" footer="0.3"/>
  <pageSetup scale="39" fitToHeight="3"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7030A0"/>
  </sheetPr>
  <dimension ref="A1:BB86"/>
  <sheetViews>
    <sheetView topLeftCell="AV1" workbookViewId="0">
      <selection activeCell="BA6" sqref="BA6:BB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364</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G6:H6"/>
    <mergeCell ref="O6:P6"/>
    <mergeCell ref="AE6:AF6"/>
    <mergeCell ref="AM6:AN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7030A0"/>
  </sheetPr>
  <dimension ref="A1:BB86"/>
  <sheetViews>
    <sheetView topLeftCell="AV1" workbookViewId="0">
      <selection activeCell="BA6" sqref="BA6:BB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365</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G6:H6"/>
    <mergeCell ref="O6:P6"/>
    <mergeCell ref="AE6:AF6"/>
    <mergeCell ref="AM6:AN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A1:BB86"/>
  <sheetViews>
    <sheetView workbookViewId="0">
      <selection activeCell="B7" sqref="B7"/>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458</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715" t="s">
        <v>52</v>
      </c>
      <c r="BB6" s="71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505">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505">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505">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505">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506">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176"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706" t="s">
        <v>538</v>
      </c>
      <c r="C80" s="706"/>
      <c r="D80" s="706"/>
      <c r="E80" s="706"/>
      <c r="F80" s="706"/>
      <c r="G80" s="706"/>
      <c r="H80" s="706"/>
      <c r="I80" s="706"/>
      <c r="J80" s="706"/>
      <c r="K80" s="706"/>
      <c r="L80" s="706"/>
      <c r="M80" s="706"/>
      <c r="N80" s="233"/>
      <c r="O80" s="233"/>
      <c r="P80" s="233"/>
      <c r="Q80" s="233"/>
      <c r="R80" s="233"/>
      <c r="S80" s="233"/>
      <c r="T80" s="233"/>
    </row>
    <row r="81" spans="1:15" ht="21.75" customHeight="1" x14ac:dyDescent="0.3">
      <c r="A81" s="36" t="s">
        <v>61</v>
      </c>
      <c r="B81" s="661" t="s">
        <v>331</v>
      </c>
      <c r="C81" s="661"/>
      <c r="D81" s="661"/>
      <c r="E81" s="661"/>
      <c r="F81" s="661"/>
      <c r="G81" s="661"/>
      <c r="H81" s="661"/>
      <c r="I81" s="661"/>
      <c r="J81" s="661"/>
      <c r="K81" s="661"/>
      <c r="L81" s="661"/>
      <c r="M81" s="661"/>
      <c r="N81" s="661"/>
      <c r="O81" s="661"/>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6">
    <mergeCell ref="B80:M80"/>
    <mergeCell ref="B81:O81"/>
    <mergeCell ref="G6:H6"/>
    <mergeCell ref="O6:P6"/>
    <mergeCell ref="AE6:AF6"/>
    <mergeCell ref="AM6:AN6"/>
    <mergeCell ref="BA6:BB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tabColor rgb="FFFFE9A3"/>
    <pageSetUpPr fitToPage="1"/>
  </sheetPr>
  <dimension ref="A1:BB86"/>
  <sheetViews>
    <sheetView topLeftCell="A74" workbookViewId="0">
      <selection activeCell="B80" sqref="B80:M80"/>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267</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497" t="s">
        <v>341</v>
      </c>
      <c r="E7" s="262" t="s">
        <v>157</v>
      </c>
      <c r="F7" s="261" t="s">
        <v>334</v>
      </c>
      <c r="G7" s="261" t="s">
        <v>333</v>
      </c>
      <c r="H7" s="261" t="s">
        <v>335</v>
      </c>
      <c r="I7" s="261" t="s">
        <v>156</v>
      </c>
      <c r="J7" s="261" t="s">
        <v>337</v>
      </c>
      <c r="K7" s="318" t="s">
        <v>356</v>
      </c>
      <c r="L7" s="496" t="s">
        <v>341</v>
      </c>
      <c r="M7" s="262" t="s">
        <v>157</v>
      </c>
      <c r="N7" s="261" t="s">
        <v>334</v>
      </c>
      <c r="O7" s="261" t="s">
        <v>333</v>
      </c>
      <c r="P7" s="261" t="s">
        <v>335</v>
      </c>
      <c r="Q7" s="261" t="s">
        <v>156</v>
      </c>
      <c r="R7" s="261" t="s">
        <v>337</v>
      </c>
      <c r="S7" s="318" t="s">
        <v>356</v>
      </c>
      <c r="T7" s="496" t="s">
        <v>341</v>
      </c>
      <c r="U7" s="262" t="s">
        <v>157</v>
      </c>
      <c r="V7" s="261" t="s">
        <v>334</v>
      </c>
      <c r="W7" s="261" t="s">
        <v>333</v>
      </c>
      <c r="X7" s="261" t="s">
        <v>335</v>
      </c>
      <c r="Y7" s="261" t="s">
        <v>156</v>
      </c>
      <c r="Z7" s="261" t="s">
        <v>337</v>
      </c>
      <c r="AA7" s="318" t="s">
        <v>356</v>
      </c>
      <c r="AB7" s="496" t="s">
        <v>341</v>
      </c>
      <c r="AC7" s="262" t="s">
        <v>157</v>
      </c>
      <c r="AD7" s="261" t="s">
        <v>334</v>
      </c>
      <c r="AE7" s="261" t="s">
        <v>333</v>
      </c>
      <c r="AF7" s="261" t="s">
        <v>335</v>
      </c>
      <c r="AG7" s="261" t="s">
        <v>156</v>
      </c>
      <c r="AH7" s="261" t="s">
        <v>337</v>
      </c>
      <c r="AI7" s="318" t="s">
        <v>356</v>
      </c>
      <c r="AJ7" s="496" t="s">
        <v>341</v>
      </c>
      <c r="AK7" s="262" t="s">
        <v>157</v>
      </c>
      <c r="AL7" s="261" t="s">
        <v>334</v>
      </c>
      <c r="AM7" s="261" t="s">
        <v>333</v>
      </c>
      <c r="AN7" s="261" t="s">
        <v>335</v>
      </c>
      <c r="AO7" s="261" t="s">
        <v>156</v>
      </c>
      <c r="AP7" s="261" t="s">
        <v>337</v>
      </c>
      <c r="AQ7" s="318" t="s">
        <v>356</v>
      </c>
      <c r="AR7" s="495"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494">
        <f>'Phase 3 TA 1'!D8+'Phase 3 TA 2'!D8+'Phase 3 TA 3'!D8</f>
        <v>0</v>
      </c>
      <c r="E8" s="266">
        <f>'Labor Rates'!E8</f>
        <v>0</v>
      </c>
      <c r="F8" s="266">
        <f>D8*E8</f>
        <v>0</v>
      </c>
      <c r="G8" s="264">
        <f>'Labor Rates'!G8</f>
        <v>0</v>
      </c>
      <c r="H8" s="266">
        <f>F8*G8</f>
        <v>0</v>
      </c>
      <c r="I8" s="264">
        <f>'Labor Rates'!H8</f>
        <v>0</v>
      </c>
      <c r="J8" s="269">
        <f>(F8+H8)*I8</f>
        <v>0</v>
      </c>
      <c r="K8" s="342">
        <f>F8+H8+J8</f>
        <v>0</v>
      </c>
      <c r="L8" s="494">
        <f>'Phase 3 TA 1'!L8+'Phase 3 TA 2'!L8+'Phase 3 TA 3'!L8</f>
        <v>0</v>
      </c>
      <c r="M8" s="251">
        <f>'Labor Rates'!K8</f>
        <v>0</v>
      </c>
      <c r="N8" s="266">
        <f>L8*M8</f>
        <v>0</v>
      </c>
      <c r="O8" s="264">
        <f>'Labor Rates'!M8</f>
        <v>0</v>
      </c>
      <c r="P8" s="266">
        <f>N8*O8</f>
        <v>0</v>
      </c>
      <c r="Q8" s="264">
        <f>'Labor Rates'!N8</f>
        <v>0</v>
      </c>
      <c r="R8" s="269">
        <f>(N8+P8)*Q8</f>
        <v>0</v>
      </c>
      <c r="S8" s="342">
        <f t="shared" ref="S8:S31" si="0">ROUND(L8*M8*(1+O8)*(1+Q8),0)</f>
        <v>0</v>
      </c>
      <c r="T8" s="494">
        <f>'Phase 3 TA 1'!T8+'Phase 3 TA 2'!T8+'Phase 3 TA 3'!T8</f>
        <v>0</v>
      </c>
      <c r="U8" s="251">
        <f>'Labor Rates'!Q8</f>
        <v>0</v>
      </c>
      <c r="V8" s="266">
        <f>T8*U8</f>
        <v>0</v>
      </c>
      <c r="W8" s="264">
        <f>'Labor Rates'!S8</f>
        <v>0</v>
      </c>
      <c r="X8" s="266">
        <f>V8*W8</f>
        <v>0</v>
      </c>
      <c r="Y8" s="264">
        <f>'Labor Rates'!T8</f>
        <v>0</v>
      </c>
      <c r="Z8" s="269">
        <f>(V8+X8)*Y8</f>
        <v>0</v>
      </c>
      <c r="AA8" s="342">
        <f t="shared" ref="AA8:AA31" si="1">ROUND(T8*U8*(1+W8)*(1+Y8),0)</f>
        <v>0</v>
      </c>
      <c r="AB8" s="494">
        <f>'Phase 3 TA 1'!AB8+'Phase 3 TA 2'!AB8+'Phase 3 TA 3'!AB8</f>
        <v>0</v>
      </c>
      <c r="AC8" s="251">
        <f>'Labor Rates'!W8</f>
        <v>0</v>
      </c>
      <c r="AD8" s="266">
        <f>AB8*AC8</f>
        <v>0</v>
      </c>
      <c r="AE8" s="264">
        <f>'Labor Rates'!Y8</f>
        <v>0</v>
      </c>
      <c r="AF8" s="266">
        <f>AD8*AE8</f>
        <v>0</v>
      </c>
      <c r="AG8" s="264">
        <f>'Labor Rates'!Z8</f>
        <v>0</v>
      </c>
      <c r="AH8" s="269">
        <f>(AD8+AF8)*AG8</f>
        <v>0</v>
      </c>
      <c r="AI8" s="342">
        <f t="shared" ref="AI8:AI31" si="2">ROUND(AB8*AC8*(1+AE8)*(1+AG8),0)</f>
        <v>0</v>
      </c>
      <c r="AJ8" s="494">
        <f>'Phase 3 TA 1'!AJ8+'Phase 3 TA 2'!AJ8+'Phase 3 TA 3'!AJ8</f>
        <v>0</v>
      </c>
      <c r="AK8" s="251">
        <f>'Labor Rates'!AC8</f>
        <v>0</v>
      </c>
      <c r="AL8" s="266">
        <f>AJ8*AK8</f>
        <v>0</v>
      </c>
      <c r="AM8" s="264">
        <f>'Labor Rates'!AE8</f>
        <v>0</v>
      </c>
      <c r="AN8" s="266">
        <f>AL8*AM8</f>
        <v>0</v>
      </c>
      <c r="AO8" s="264">
        <f>'Labor Rates'!AF8</f>
        <v>0</v>
      </c>
      <c r="AP8" s="269">
        <f>(AL8+AN8)*AO8</f>
        <v>0</v>
      </c>
      <c r="AQ8" s="342">
        <f t="shared" ref="AQ8:AQ31" si="3">ROUND(AJ8*AK8*(1+AM8)*(1+AO8),0)</f>
        <v>0</v>
      </c>
      <c r="AR8" s="494">
        <f>'Phase 3 TA 1'!AR8+'Phase 3 TA 2'!AR8+'Phase 3 TA 3'!AR8</f>
        <v>0</v>
      </c>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494">
        <f>'Phase 3 TA 1'!D9+'Phase 3 TA 2'!D9+'Phase 3 TA 3'!D9</f>
        <v>0</v>
      </c>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494">
        <f>'Phase 3 TA 1'!L9+'Phase 3 TA 2'!L9+'Phase 3 TA 3'!L9</f>
        <v>0</v>
      </c>
      <c r="M9" s="251">
        <f>'Labor Rates'!K9</f>
        <v>0</v>
      </c>
      <c r="N9" s="266">
        <f t="shared" ref="N9:N31" si="12">L9*M9</f>
        <v>0</v>
      </c>
      <c r="O9" s="264">
        <f>'Labor Rates'!M9</f>
        <v>0</v>
      </c>
      <c r="P9" s="266">
        <f t="shared" ref="P9:P31" si="13">N9*O9</f>
        <v>0</v>
      </c>
      <c r="Q9" s="264">
        <f>'Labor Rates'!N9</f>
        <v>0</v>
      </c>
      <c r="R9" s="269">
        <f t="shared" ref="R9:R31" si="14">(N9+P9)*Q9</f>
        <v>0</v>
      </c>
      <c r="S9" s="342">
        <f t="shared" si="0"/>
        <v>0</v>
      </c>
      <c r="T9" s="494">
        <f>'Phase 3 TA 1'!T9+'Phase 3 TA 2'!T9+'Phase 3 TA 3'!T9</f>
        <v>0</v>
      </c>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494">
        <f>'Phase 3 TA 1'!AB9+'Phase 3 TA 2'!AB9+'Phase 3 TA 3'!AB9</f>
        <v>0</v>
      </c>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494">
        <f>'Phase 3 TA 1'!AJ9+'Phase 3 TA 2'!AJ9+'Phase 3 TA 3'!AJ9</f>
        <v>0</v>
      </c>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494">
        <f>'Phase 3 TA 1'!AR9+'Phase 3 TA 2'!AR9+'Phase 3 TA 3'!AR9</f>
        <v>0</v>
      </c>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494">
        <f>'Phase 3 TA 1'!D10+'Phase 3 TA 2'!D10+'Phase 3 TA 3'!D10</f>
        <v>0</v>
      </c>
      <c r="E10" s="266">
        <f>'Labor Rates'!E10</f>
        <v>0</v>
      </c>
      <c r="F10" s="266">
        <f t="shared" si="8"/>
        <v>0</v>
      </c>
      <c r="G10" s="264">
        <f>'Labor Rates'!G10</f>
        <v>0</v>
      </c>
      <c r="H10" s="266">
        <f t="shared" si="9"/>
        <v>0</v>
      </c>
      <c r="I10" s="264">
        <f>'Labor Rates'!H10</f>
        <v>0</v>
      </c>
      <c r="J10" s="269">
        <f t="shared" si="10"/>
        <v>0</v>
      </c>
      <c r="K10" s="342">
        <f t="shared" si="11"/>
        <v>0</v>
      </c>
      <c r="L10" s="494">
        <f>'Phase 3 TA 1'!L10+'Phase 3 TA 2'!L10+'Phase 3 TA 3'!L10</f>
        <v>0</v>
      </c>
      <c r="M10" s="251">
        <f>'Labor Rates'!K10</f>
        <v>0</v>
      </c>
      <c r="N10" s="266">
        <f t="shared" si="12"/>
        <v>0</v>
      </c>
      <c r="O10" s="264">
        <f>'Labor Rates'!M10</f>
        <v>0</v>
      </c>
      <c r="P10" s="266">
        <f t="shared" si="13"/>
        <v>0</v>
      </c>
      <c r="Q10" s="264">
        <f>'Labor Rates'!N10</f>
        <v>0</v>
      </c>
      <c r="R10" s="269">
        <f t="shared" si="14"/>
        <v>0</v>
      </c>
      <c r="S10" s="342">
        <f t="shared" si="0"/>
        <v>0</v>
      </c>
      <c r="T10" s="494">
        <f>'Phase 3 TA 1'!T10+'Phase 3 TA 2'!T10+'Phase 3 TA 3'!T10</f>
        <v>0</v>
      </c>
      <c r="U10" s="251">
        <f>'Labor Rates'!Q10</f>
        <v>0</v>
      </c>
      <c r="V10" s="266">
        <f t="shared" si="15"/>
        <v>0</v>
      </c>
      <c r="W10" s="264">
        <f>'Labor Rates'!S10</f>
        <v>0</v>
      </c>
      <c r="X10" s="266">
        <f t="shared" si="16"/>
        <v>0</v>
      </c>
      <c r="Y10" s="264">
        <f>'Labor Rates'!T10</f>
        <v>0</v>
      </c>
      <c r="Z10" s="269">
        <f t="shared" si="17"/>
        <v>0</v>
      </c>
      <c r="AA10" s="342">
        <f t="shared" si="1"/>
        <v>0</v>
      </c>
      <c r="AB10" s="494">
        <f>'Phase 3 TA 1'!AB10+'Phase 3 TA 2'!AB10+'Phase 3 TA 3'!AB10</f>
        <v>0</v>
      </c>
      <c r="AC10" s="251">
        <f>'Labor Rates'!W10</f>
        <v>0</v>
      </c>
      <c r="AD10" s="266">
        <f t="shared" si="18"/>
        <v>0</v>
      </c>
      <c r="AE10" s="264">
        <f>'Labor Rates'!Y10</f>
        <v>0</v>
      </c>
      <c r="AF10" s="266">
        <f t="shared" si="19"/>
        <v>0</v>
      </c>
      <c r="AG10" s="264">
        <f>'Labor Rates'!Z10</f>
        <v>0</v>
      </c>
      <c r="AH10" s="269">
        <f t="shared" si="20"/>
        <v>0</v>
      </c>
      <c r="AI10" s="342">
        <f t="shared" si="2"/>
        <v>0</v>
      </c>
      <c r="AJ10" s="494">
        <f>'Phase 3 TA 1'!AJ10+'Phase 3 TA 2'!AJ10+'Phase 3 TA 3'!AJ10</f>
        <v>0</v>
      </c>
      <c r="AK10" s="251">
        <f>'Labor Rates'!AC10</f>
        <v>0</v>
      </c>
      <c r="AL10" s="266">
        <f t="shared" si="21"/>
        <v>0</v>
      </c>
      <c r="AM10" s="264">
        <f>'Labor Rates'!AE10</f>
        <v>0</v>
      </c>
      <c r="AN10" s="266">
        <f t="shared" si="22"/>
        <v>0</v>
      </c>
      <c r="AO10" s="264">
        <f>'Labor Rates'!AF10</f>
        <v>0</v>
      </c>
      <c r="AP10" s="269">
        <f t="shared" si="23"/>
        <v>0</v>
      </c>
      <c r="AQ10" s="342">
        <f t="shared" si="3"/>
        <v>0</v>
      </c>
      <c r="AR10" s="494">
        <f>'Phase 3 TA 1'!AR10+'Phase 3 TA 2'!AR10+'Phase 3 TA 3'!AR10</f>
        <v>0</v>
      </c>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494">
        <f>'Phase 3 TA 1'!D11+'Phase 3 TA 2'!D11+'Phase 3 TA 3'!D11</f>
        <v>0</v>
      </c>
      <c r="E11" s="266">
        <f>'Labor Rates'!E11</f>
        <v>0</v>
      </c>
      <c r="F11" s="266">
        <f t="shared" si="8"/>
        <v>0</v>
      </c>
      <c r="G11" s="264">
        <f>'Labor Rates'!G11</f>
        <v>0</v>
      </c>
      <c r="H11" s="266">
        <f t="shared" si="9"/>
        <v>0</v>
      </c>
      <c r="I11" s="264">
        <f>'Labor Rates'!H11</f>
        <v>0</v>
      </c>
      <c r="J11" s="269">
        <f t="shared" si="10"/>
        <v>0</v>
      </c>
      <c r="K11" s="342">
        <f t="shared" si="11"/>
        <v>0</v>
      </c>
      <c r="L11" s="494">
        <f>'Phase 3 TA 1'!L11+'Phase 3 TA 2'!L11+'Phase 3 TA 3'!L11</f>
        <v>0</v>
      </c>
      <c r="M11" s="251">
        <f>'Labor Rates'!K11</f>
        <v>0</v>
      </c>
      <c r="N11" s="266">
        <f t="shared" si="12"/>
        <v>0</v>
      </c>
      <c r="O11" s="264">
        <f>'Labor Rates'!M11</f>
        <v>0</v>
      </c>
      <c r="P11" s="266">
        <f t="shared" si="13"/>
        <v>0</v>
      </c>
      <c r="Q11" s="264">
        <f>'Labor Rates'!N11</f>
        <v>0</v>
      </c>
      <c r="R11" s="269">
        <f t="shared" si="14"/>
        <v>0</v>
      </c>
      <c r="S11" s="342">
        <f t="shared" si="0"/>
        <v>0</v>
      </c>
      <c r="T11" s="494">
        <f>'Phase 3 TA 1'!T11+'Phase 3 TA 2'!T11+'Phase 3 TA 3'!T11</f>
        <v>0</v>
      </c>
      <c r="U11" s="251">
        <f>'Labor Rates'!Q11</f>
        <v>0</v>
      </c>
      <c r="V11" s="266">
        <f t="shared" si="15"/>
        <v>0</v>
      </c>
      <c r="W11" s="264">
        <f>'Labor Rates'!S11</f>
        <v>0</v>
      </c>
      <c r="X11" s="266">
        <f t="shared" si="16"/>
        <v>0</v>
      </c>
      <c r="Y11" s="264">
        <f>'Labor Rates'!T11</f>
        <v>0</v>
      </c>
      <c r="Z11" s="269">
        <f t="shared" si="17"/>
        <v>0</v>
      </c>
      <c r="AA11" s="342">
        <f t="shared" si="1"/>
        <v>0</v>
      </c>
      <c r="AB11" s="494">
        <f>'Phase 3 TA 1'!AB11+'Phase 3 TA 2'!AB11+'Phase 3 TA 3'!AB11</f>
        <v>0</v>
      </c>
      <c r="AC11" s="251">
        <f>'Labor Rates'!W11</f>
        <v>0</v>
      </c>
      <c r="AD11" s="266">
        <f t="shared" si="18"/>
        <v>0</v>
      </c>
      <c r="AE11" s="264">
        <f>'Labor Rates'!Y11</f>
        <v>0</v>
      </c>
      <c r="AF11" s="266">
        <f t="shared" si="19"/>
        <v>0</v>
      </c>
      <c r="AG11" s="264">
        <f>'Labor Rates'!Z11</f>
        <v>0</v>
      </c>
      <c r="AH11" s="269">
        <f t="shared" si="20"/>
        <v>0</v>
      </c>
      <c r="AI11" s="342">
        <f t="shared" si="2"/>
        <v>0</v>
      </c>
      <c r="AJ11" s="494">
        <f>'Phase 3 TA 1'!AJ11+'Phase 3 TA 2'!AJ11+'Phase 3 TA 3'!AJ11</f>
        <v>0</v>
      </c>
      <c r="AK11" s="251">
        <f>'Labor Rates'!AC11</f>
        <v>0</v>
      </c>
      <c r="AL11" s="266">
        <f t="shared" si="21"/>
        <v>0</v>
      </c>
      <c r="AM11" s="264">
        <f>'Labor Rates'!AE11</f>
        <v>0</v>
      </c>
      <c r="AN11" s="266">
        <f t="shared" si="22"/>
        <v>0</v>
      </c>
      <c r="AO11" s="264">
        <f>'Labor Rates'!AF11</f>
        <v>0</v>
      </c>
      <c r="AP11" s="269">
        <f t="shared" si="23"/>
        <v>0</v>
      </c>
      <c r="AQ11" s="342">
        <f t="shared" si="3"/>
        <v>0</v>
      </c>
      <c r="AR11" s="494">
        <f>'Phase 3 TA 1'!AR11+'Phase 3 TA 2'!AR11+'Phase 3 TA 3'!AR11</f>
        <v>0</v>
      </c>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494">
        <f>'Phase 3 TA 1'!D12+'Phase 3 TA 2'!D12+'Phase 3 TA 3'!D12</f>
        <v>0</v>
      </c>
      <c r="E12" s="266">
        <f>'Labor Rates'!E12</f>
        <v>0</v>
      </c>
      <c r="F12" s="266">
        <f t="shared" si="8"/>
        <v>0</v>
      </c>
      <c r="G12" s="264">
        <f>'Labor Rates'!G12</f>
        <v>0</v>
      </c>
      <c r="H12" s="266">
        <f t="shared" si="9"/>
        <v>0</v>
      </c>
      <c r="I12" s="264">
        <f>'Labor Rates'!H12</f>
        <v>0</v>
      </c>
      <c r="J12" s="269">
        <f t="shared" si="10"/>
        <v>0</v>
      </c>
      <c r="K12" s="342">
        <f t="shared" si="11"/>
        <v>0</v>
      </c>
      <c r="L12" s="494">
        <f>'Phase 3 TA 1'!L12+'Phase 3 TA 2'!L12+'Phase 3 TA 3'!L12</f>
        <v>0</v>
      </c>
      <c r="M12" s="251">
        <f>'Labor Rates'!K12</f>
        <v>0</v>
      </c>
      <c r="N12" s="266">
        <f t="shared" si="12"/>
        <v>0</v>
      </c>
      <c r="O12" s="264">
        <f>'Labor Rates'!M12</f>
        <v>0</v>
      </c>
      <c r="P12" s="266">
        <f t="shared" si="13"/>
        <v>0</v>
      </c>
      <c r="Q12" s="264">
        <f>'Labor Rates'!N12</f>
        <v>0</v>
      </c>
      <c r="R12" s="269">
        <f t="shared" si="14"/>
        <v>0</v>
      </c>
      <c r="S12" s="342">
        <f t="shared" si="0"/>
        <v>0</v>
      </c>
      <c r="T12" s="494">
        <f>'Phase 3 TA 1'!T12+'Phase 3 TA 2'!T12+'Phase 3 TA 3'!T12</f>
        <v>0</v>
      </c>
      <c r="U12" s="251">
        <f>'Labor Rates'!Q12</f>
        <v>0</v>
      </c>
      <c r="V12" s="266">
        <f t="shared" si="15"/>
        <v>0</v>
      </c>
      <c r="W12" s="264">
        <f>'Labor Rates'!S12</f>
        <v>0</v>
      </c>
      <c r="X12" s="266">
        <f t="shared" si="16"/>
        <v>0</v>
      </c>
      <c r="Y12" s="264">
        <f>'Labor Rates'!T12</f>
        <v>0</v>
      </c>
      <c r="Z12" s="269">
        <f t="shared" si="17"/>
        <v>0</v>
      </c>
      <c r="AA12" s="342">
        <f t="shared" si="1"/>
        <v>0</v>
      </c>
      <c r="AB12" s="494">
        <f>'Phase 3 TA 1'!AB12+'Phase 3 TA 2'!AB12+'Phase 3 TA 3'!AB12</f>
        <v>0</v>
      </c>
      <c r="AC12" s="251">
        <f>'Labor Rates'!W12</f>
        <v>0</v>
      </c>
      <c r="AD12" s="266">
        <f t="shared" si="18"/>
        <v>0</v>
      </c>
      <c r="AE12" s="264">
        <f>'Labor Rates'!Y12</f>
        <v>0</v>
      </c>
      <c r="AF12" s="266">
        <f t="shared" si="19"/>
        <v>0</v>
      </c>
      <c r="AG12" s="264">
        <f>'Labor Rates'!Z12</f>
        <v>0</v>
      </c>
      <c r="AH12" s="269">
        <f t="shared" si="20"/>
        <v>0</v>
      </c>
      <c r="AI12" s="342">
        <f t="shared" si="2"/>
        <v>0</v>
      </c>
      <c r="AJ12" s="494">
        <f>'Phase 3 TA 1'!AJ12+'Phase 3 TA 2'!AJ12+'Phase 3 TA 3'!AJ12</f>
        <v>0</v>
      </c>
      <c r="AK12" s="251">
        <f>'Labor Rates'!AC12</f>
        <v>0</v>
      </c>
      <c r="AL12" s="266">
        <f t="shared" si="21"/>
        <v>0</v>
      </c>
      <c r="AM12" s="264">
        <f>'Labor Rates'!AE12</f>
        <v>0</v>
      </c>
      <c r="AN12" s="266">
        <f t="shared" si="22"/>
        <v>0</v>
      </c>
      <c r="AO12" s="264">
        <f>'Labor Rates'!AF12</f>
        <v>0</v>
      </c>
      <c r="AP12" s="269">
        <f t="shared" si="23"/>
        <v>0</v>
      </c>
      <c r="AQ12" s="342">
        <f t="shared" si="3"/>
        <v>0</v>
      </c>
      <c r="AR12" s="494">
        <f>'Phase 3 TA 1'!AR12+'Phase 3 TA 2'!AR12+'Phase 3 TA 3'!AR12</f>
        <v>0</v>
      </c>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494">
        <f>'Phase 3 TA 1'!D13+'Phase 3 TA 2'!D13+'Phase 3 TA 3'!D13</f>
        <v>0</v>
      </c>
      <c r="E13" s="266">
        <f>'Labor Rates'!E13</f>
        <v>0</v>
      </c>
      <c r="F13" s="266">
        <f t="shared" si="8"/>
        <v>0</v>
      </c>
      <c r="G13" s="264">
        <f>'Labor Rates'!G13</f>
        <v>0</v>
      </c>
      <c r="H13" s="266">
        <f t="shared" si="9"/>
        <v>0</v>
      </c>
      <c r="I13" s="264">
        <f>'Labor Rates'!H13</f>
        <v>0</v>
      </c>
      <c r="J13" s="269">
        <f t="shared" si="10"/>
        <v>0</v>
      </c>
      <c r="K13" s="342">
        <f t="shared" si="11"/>
        <v>0</v>
      </c>
      <c r="L13" s="494">
        <f>'Phase 3 TA 1'!L13+'Phase 3 TA 2'!L13+'Phase 3 TA 3'!L13</f>
        <v>0</v>
      </c>
      <c r="M13" s="251">
        <f>'Labor Rates'!K13</f>
        <v>0</v>
      </c>
      <c r="N13" s="266">
        <f t="shared" si="12"/>
        <v>0</v>
      </c>
      <c r="O13" s="264">
        <f>'Labor Rates'!M13</f>
        <v>0</v>
      </c>
      <c r="P13" s="266">
        <f t="shared" si="13"/>
        <v>0</v>
      </c>
      <c r="Q13" s="264">
        <f>'Labor Rates'!N13</f>
        <v>0</v>
      </c>
      <c r="R13" s="269">
        <f t="shared" si="14"/>
        <v>0</v>
      </c>
      <c r="S13" s="342">
        <f t="shared" si="0"/>
        <v>0</v>
      </c>
      <c r="T13" s="494">
        <f>'Phase 3 TA 1'!T13+'Phase 3 TA 2'!T13+'Phase 3 TA 3'!T13</f>
        <v>0</v>
      </c>
      <c r="U13" s="251">
        <f>'Labor Rates'!Q13</f>
        <v>0</v>
      </c>
      <c r="V13" s="266">
        <f t="shared" si="15"/>
        <v>0</v>
      </c>
      <c r="W13" s="264">
        <f>'Labor Rates'!S13</f>
        <v>0</v>
      </c>
      <c r="X13" s="266">
        <f t="shared" si="16"/>
        <v>0</v>
      </c>
      <c r="Y13" s="264">
        <f>'Labor Rates'!T13</f>
        <v>0</v>
      </c>
      <c r="Z13" s="269">
        <f t="shared" si="17"/>
        <v>0</v>
      </c>
      <c r="AA13" s="342">
        <f t="shared" si="1"/>
        <v>0</v>
      </c>
      <c r="AB13" s="494">
        <f>'Phase 3 TA 1'!AB13+'Phase 3 TA 2'!AB13+'Phase 3 TA 3'!AB13</f>
        <v>0</v>
      </c>
      <c r="AC13" s="251">
        <f>'Labor Rates'!W13</f>
        <v>0</v>
      </c>
      <c r="AD13" s="266">
        <f t="shared" si="18"/>
        <v>0</v>
      </c>
      <c r="AE13" s="264">
        <f>'Labor Rates'!Y13</f>
        <v>0</v>
      </c>
      <c r="AF13" s="266">
        <f t="shared" si="19"/>
        <v>0</v>
      </c>
      <c r="AG13" s="264">
        <f>'Labor Rates'!Z13</f>
        <v>0</v>
      </c>
      <c r="AH13" s="269">
        <f t="shared" si="20"/>
        <v>0</v>
      </c>
      <c r="AI13" s="342">
        <f t="shared" si="2"/>
        <v>0</v>
      </c>
      <c r="AJ13" s="494">
        <f>'Phase 3 TA 1'!AJ13+'Phase 3 TA 2'!AJ13+'Phase 3 TA 3'!AJ13</f>
        <v>0</v>
      </c>
      <c r="AK13" s="251">
        <f>'Labor Rates'!AC13</f>
        <v>0</v>
      </c>
      <c r="AL13" s="266">
        <f t="shared" si="21"/>
        <v>0</v>
      </c>
      <c r="AM13" s="264">
        <f>'Labor Rates'!AE13</f>
        <v>0</v>
      </c>
      <c r="AN13" s="266">
        <f t="shared" si="22"/>
        <v>0</v>
      </c>
      <c r="AO13" s="264">
        <f>'Labor Rates'!AF13</f>
        <v>0</v>
      </c>
      <c r="AP13" s="269">
        <f t="shared" si="23"/>
        <v>0</v>
      </c>
      <c r="AQ13" s="342">
        <f t="shared" si="3"/>
        <v>0</v>
      </c>
      <c r="AR13" s="494">
        <f>'Phase 3 TA 1'!AR13+'Phase 3 TA 2'!AR13+'Phase 3 TA 3'!AR13</f>
        <v>0</v>
      </c>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494">
        <f>'Phase 3 TA 1'!D14+'Phase 3 TA 2'!D14+'Phase 3 TA 3'!D14</f>
        <v>0</v>
      </c>
      <c r="E14" s="266">
        <f>'Labor Rates'!E14</f>
        <v>0</v>
      </c>
      <c r="F14" s="266">
        <f t="shared" si="8"/>
        <v>0</v>
      </c>
      <c r="G14" s="264">
        <f>'Labor Rates'!G14</f>
        <v>0</v>
      </c>
      <c r="H14" s="266">
        <f t="shared" si="9"/>
        <v>0</v>
      </c>
      <c r="I14" s="264">
        <f>'Labor Rates'!H14</f>
        <v>0</v>
      </c>
      <c r="J14" s="269">
        <f t="shared" si="10"/>
        <v>0</v>
      </c>
      <c r="K14" s="342">
        <f t="shared" si="11"/>
        <v>0</v>
      </c>
      <c r="L14" s="494">
        <f>'Phase 3 TA 1'!L14+'Phase 3 TA 2'!L14+'Phase 3 TA 3'!L14</f>
        <v>0</v>
      </c>
      <c r="M14" s="251">
        <f>'Labor Rates'!K14</f>
        <v>0</v>
      </c>
      <c r="N14" s="266">
        <f t="shared" si="12"/>
        <v>0</v>
      </c>
      <c r="O14" s="264">
        <f>'Labor Rates'!M14</f>
        <v>0</v>
      </c>
      <c r="P14" s="266">
        <f t="shared" si="13"/>
        <v>0</v>
      </c>
      <c r="Q14" s="264">
        <f>'Labor Rates'!N14</f>
        <v>0</v>
      </c>
      <c r="R14" s="269">
        <f t="shared" si="14"/>
        <v>0</v>
      </c>
      <c r="S14" s="342">
        <f t="shared" si="0"/>
        <v>0</v>
      </c>
      <c r="T14" s="494">
        <f>'Phase 3 TA 1'!T14+'Phase 3 TA 2'!T14+'Phase 3 TA 3'!T14</f>
        <v>0</v>
      </c>
      <c r="U14" s="251">
        <f>'Labor Rates'!Q14</f>
        <v>0</v>
      </c>
      <c r="V14" s="266">
        <f t="shared" si="15"/>
        <v>0</v>
      </c>
      <c r="W14" s="264">
        <f>'Labor Rates'!S14</f>
        <v>0</v>
      </c>
      <c r="X14" s="266">
        <f t="shared" si="16"/>
        <v>0</v>
      </c>
      <c r="Y14" s="264">
        <f>'Labor Rates'!T14</f>
        <v>0</v>
      </c>
      <c r="Z14" s="269">
        <f t="shared" si="17"/>
        <v>0</v>
      </c>
      <c r="AA14" s="342">
        <f t="shared" si="1"/>
        <v>0</v>
      </c>
      <c r="AB14" s="494">
        <f>'Phase 3 TA 1'!AB14+'Phase 3 TA 2'!AB14+'Phase 3 TA 3'!AB14</f>
        <v>0</v>
      </c>
      <c r="AC14" s="251">
        <f>'Labor Rates'!W14</f>
        <v>0</v>
      </c>
      <c r="AD14" s="266">
        <f t="shared" si="18"/>
        <v>0</v>
      </c>
      <c r="AE14" s="264">
        <f>'Labor Rates'!Y14</f>
        <v>0</v>
      </c>
      <c r="AF14" s="266">
        <f t="shared" si="19"/>
        <v>0</v>
      </c>
      <c r="AG14" s="264">
        <f>'Labor Rates'!Z14</f>
        <v>0</v>
      </c>
      <c r="AH14" s="269">
        <f t="shared" si="20"/>
        <v>0</v>
      </c>
      <c r="AI14" s="342">
        <f t="shared" si="2"/>
        <v>0</v>
      </c>
      <c r="AJ14" s="494">
        <f>'Phase 3 TA 1'!AJ14+'Phase 3 TA 2'!AJ14+'Phase 3 TA 3'!AJ14</f>
        <v>0</v>
      </c>
      <c r="AK14" s="251">
        <f>'Labor Rates'!AC14</f>
        <v>0</v>
      </c>
      <c r="AL14" s="266">
        <f t="shared" si="21"/>
        <v>0</v>
      </c>
      <c r="AM14" s="264">
        <f>'Labor Rates'!AE14</f>
        <v>0</v>
      </c>
      <c r="AN14" s="266">
        <f t="shared" si="22"/>
        <v>0</v>
      </c>
      <c r="AO14" s="264">
        <f>'Labor Rates'!AF14</f>
        <v>0</v>
      </c>
      <c r="AP14" s="269">
        <f t="shared" si="23"/>
        <v>0</v>
      </c>
      <c r="AQ14" s="342">
        <f t="shared" si="3"/>
        <v>0</v>
      </c>
      <c r="AR14" s="494">
        <f>'Phase 3 TA 1'!AR14+'Phase 3 TA 2'!AR14+'Phase 3 TA 3'!AR14</f>
        <v>0</v>
      </c>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494">
        <f>'Phase 3 TA 1'!D15+'Phase 3 TA 2'!D15+'Phase 3 TA 3'!D15</f>
        <v>0</v>
      </c>
      <c r="E15" s="266">
        <f>'Labor Rates'!E15</f>
        <v>0</v>
      </c>
      <c r="F15" s="266">
        <f t="shared" si="8"/>
        <v>0</v>
      </c>
      <c r="G15" s="264">
        <f>'Labor Rates'!G15</f>
        <v>0</v>
      </c>
      <c r="H15" s="266">
        <f t="shared" si="9"/>
        <v>0</v>
      </c>
      <c r="I15" s="264">
        <f>'Labor Rates'!H15</f>
        <v>0</v>
      </c>
      <c r="J15" s="269">
        <f t="shared" si="10"/>
        <v>0</v>
      </c>
      <c r="K15" s="342">
        <f t="shared" si="11"/>
        <v>0</v>
      </c>
      <c r="L15" s="494">
        <f>'Phase 3 TA 1'!L15+'Phase 3 TA 2'!L15+'Phase 3 TA 3'!L15</f>
        <v>0</v>
      </c>
      <c r="M15" s="251">
        <f>'Labor Rates'!K15</f>
        <v>0</v>
      </c>
      <c r="N15" s="266">
        <f t="shared" si="12"/>
        <v>0</v>
      </c>
      <c r="O15" s="264">
        <f>'Labor Rates'!M15</f>
        <v>0</v>
      </c>
      <c r="P15" s="266">
        <f t="shared" si="13"/>
        <v>0</v>
      </c>
      <c r="Q15" s="264">
        <f>'Labor Rates'!N15</f>
        <v>0</v>
      </c>
      <c r="R15" s="269">
        <f t="shared" si="14"/>
        <v>0</v>
      </c>
      <c r="S15" s="342">
        <f t="shared" si="0"/>
        <v>0</v>
      </c>
      <c r="T15" s="494">
        <f>'Phase 3 TA 1'!T15+'Phase 3 TA 2'!T15+'Phase 3 TA 3'!T15</f>
        <v>0</v>
      </c>
      <c r="U15" s="251">
        <f>'Labor Rates'!Q15</f>
        <v>0</v>
      </c>
      <c r="V15" s="266">
        <f t="shared" si="15"/>
        <v>0</v>
      </c>
      <c r="W15" s="264">
        <f>'Labor Rates'!S15</f>
        <v>0</v>
      </c>
      <c r="X15" s="266">
        <f t="shared" si="16"/>
        <v>0</v>
      </c>
      <c r="Y15" s="264">
        <f>'Labor Rates'!T15</f>
        <v>0</v>
      </c>
      <c r="Z15" s="269">
        <f t="shared" si="17"/>
        <v>0</v>
      </c>
      <c r="AA15" s="342">
        <f t="shared" si="1"/>
        <v>0</v>
      </c>
      <c r="AB15" s="494">
        <f>'Phase 3 TA 1'!AB15+'Phase 3 TA 2'!AB15+'Phase 3 TA 3'!AB15</f>
        <v>0</v>
      </c>
      <c r="AC15" s="251">
        <f>'Labor Rates'!W15</f>
        <v>0</v>
      </c>
      <c r="AD15" s="266">
        <f t="shared" si="18"/>
        <v>0</v>
      </c>
      <c r="AE15" s="264">
        <f>'Labor Rates'!Y15</f>
        <v>0</v>
      </c>
      <c r="AF15" s="266">
        <f t="shared" si="19"/>
        <v>0</v>
      </c>
      <c r="AG15" s="264">
        <f>'Labor Rates'!Z15</f>
        <v>0</v>
      </c>
      <c r="AH15" s="269">
        <f t="shared" si="20"/>
        <v>0</v>
      </c>
      <c r="AI15" s="342">
        <f t="shared" si="2"/>
        <v>0</v>
      </c>
      <c r="AJ15" s="494">
        <f>'Phase 3 TA 1'!AJ15+'Phase 3 TA 2'!AJ15+'Phase 3 TA 3'!AJ15</f>
        <v>0</v>
      </c>
      <c r="AK15" s="251">
        <f>'Labor Rates'!AC15</f>
        <v>0</v>
      </c>
      <c r="AL15" s="266">
        <f t="shared" si="21"/>
        <v>0</v>
      </c>
      <c r="AM15" s="264">
        <f>'Labor Rates'!AE15</f>
        <v>0</v>
      </c>
      <c r="AN15" s="266">
        <f t="shared" si="22"/>
        <v>0</v>
      </c>
      <c r="AO15" s="264">
        <f>'Labor Rates'!AF15</f>
        <v>0</v>
      </c>
      <c r="AP15" s="269">
        <f t="shared" si="23"/>
        <v>0</v>
      </c>
      <c r="AQ15" s="342">
        <f t="shared" si="3"/>
        <v>0</v>
      </c>
      <c r="AR15" s="494">
        <f>'Phase 3 TA 1'!AR15+'Phase 3 TA 2'!AR15+'Phase 3 TA 3'!AR15</f>
        <v>0</v>
      </c>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494">
        <f>'Phase 3 TA 1'!D16+'Phase 3 TA 2'!D16+'Phase 3 TA 3'!D16</f>
        <v>0</v>
      </c>
      <c r="E16" s="266">
        <f>'Labor Rates'!E16</f>
        <v>0</v>
      </c>
      <c r="F16" s="266">
        <f t="shared" si="8"/>
        <v>0</v>
      </c>
      <c r="G16" s="264">
        <f>'Labor Rates'!G16</f>
        <v>0</v>
      </c>
      <c r="H16" s="266">
        <f t="shared" si="9"/>
        <v>0</v>
      </c>
      <c r="I16" s="264">
        <f>'Labor Rates'!H16</f>
        <v>0</v>
      </c>
      <c r="J16" s="269">
        <f t="shared" si="10"/>
        <v>0</v>
      </c>
      <c r="K16" s="342">
        <f t="shared" si="11"/>
        <v>0</v>
      </c>
      <c r="L16" s="494">
        <f>'Phase 3 TA 1'!L16+'Phase 3 TA 2'!L16+'Phase 3 TA 3'!L16</f>
        <v>0</v>
      </c>
      <c r="M16" s="251">
        <f>'Labor Rates'!K16</f>
        <v>0</v>
      </c>
      <c r="N16" s="266">
        <f t="shared" si="12"/>
        <v>0</v>
      </c>
      <c r="O16" s="264">
        <f>'Labor Rates'!M16</f>
        <v>0</v>
      </c>
      <c r="P16" s="266">
        <f t="shared" si="13"/>
        <v>0</v>
      </c>
      <c r="Q16" s="264">
        <f>'Labor Rates'!N16</f>
        <v>0</v>
      </c>
      <c r="R16" s="269">
        <f t="shared" si="14"/>
        <v>0</v>
      </c>
      <c r="S16" s="342">
        <f t="shared" si="0"/>
        <v>0</v>
      </c>
      <c r="T16" s="494">
        <f>'Phase 3 TA 1'!T16+'Phase 3 TA 2'!T16+'Phase 3 TA 3'!T16</f>
        <v>0</v>
      </c>
      <c r="U16" s="251">
        <f>'Labor Rates'!Q16</f>
        <v>0</v>
      </c>
      <c r="V16" s="266">
        <f t="shared" si="15"/>
        <v>0</v>
      </c>
      <c r="W16" s="264">
        <f>'Labor Rates'!S16</f>
        <v>0</v>
      </c>
      <c r="X16" s="266">
        <f t="shared" si="16"/>
        <v>0</v>
      </c>
      <c r="Y16" s="264">
        <f>'Labor Rates'!T16</f>
        <v>0</v>
      </c>
      <c r="Z16" s="269">
        <f t="shared" si="17"/>
        <v>0</v>
      </c>
      <c r="AA16" s="342">
        <f t="shared" si="1"/>
        <v>0</v>
      </c>
      <c r="AB16" s="494">
        <f>'Phase 3 TA 1'!AB16+'Phase 3 TA 2'!AB16+'Phase 3 TA 3'!AB16</f>
        <v>0</v>
      </c>
      <c r="AC16" s="251">
        <f>'Labor Rates'!W16</f>
        <v>0</v>
      </c>
      <c r="AD16" s="266">
        <f t="shared" si="18"/>
        <v>0</v>
      </c>
      <c r="AE16" s="264">
        <f>'Labor Rates'!Y16</f>
        <v>0</v>
      </c>
      <c r="AF16" s="266">
        <f t="shared" si="19"/>
        <v>0</v>
      </c>
      <c r="AG16" s="264">
        <f>'Labor Rates'!Z16</f>
        <v>0</v>
      </c>
      <c r="AH16" s="269">
        <f t="shared" si="20"/>
        <v>0</v>
      </c>
      <c r="AI16" s="342">
        <f t="shared" si="2"/>
        <v>0</v>
      </c>
      <c r="AJ16" s="494">
        <f>'Phase 3 TA 1'!AJ16+'Phase 3 TA 2'!AJ16+'Phase 3 TA 3'!AJ16</f>
        <v>0</v>
      </c>
      <c r="AK16" s="251">
        <f>'Labor Rates'!AC16</f>
        <v>0</v>
      </c>
      <c r="AL16" s="266">
        <f t="shared" si="21"/>
        <v>0</v>
      </c>
      <c r="AM16" s="264">
        <f>'Labor Rates'!AE16</f>
        <v>0</v>
      </c>
      <c r="AN16" s="266">
        <f t="shared" si="22"/>
        <v>0</v>
      </c>
      <c r="AO16" s="264">
        <f>'Labor Rates'!AF16</f>
        <v>0</v>
      </c>
      <c r="AP16" s="269">
        <f t="shared" si="23"/>
        <v>0</v>
      </c>
      <c r="AQ16" s="342">
        <f t="shared" si="3"/>
        <v>0</v>
      </c>
      <c r="AR16" s="494">
        <f>'Phase 3 TA 1'!AR16+'Phase 3 TA 2'!AR16+'Phase 3 TA 3'!AR16</f>
        <v>0</v>
      </c>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494">
        <f>'Phase 3 TA 1'!D17+'Phase 3 TA 2'!D17+'Phase 3 TA 3'!D17</f>
        <v>0</v>
      </c>
      <c r="E17" s="266">
        <f>'Labor Rates'!E17</f>
        <v>0</v>
      </c>
      <c r="F17" s="266">
        <f t="shared" si="8"/>
        <v>0</v>
      </c>
      <c r="G17" s="264">
        <f>'Labor Rates'!G17</f>
        <v>0</v>
      </c>
      <c r="H17" s="266">
        <f t="shared" si="9"/>
        <v>0</v>
      </c>
      <c r="I17" s="264">
        <f>'Labor Rates'!H17</f>
        <v>0</v>
      </c>
      <c r="J17" s="269">
        <f t="shared" si="10"/>
        <v>0</v>
      </c>
      <c r="K17" s="342">
        <f t="shared" si="11"/>
        <v>0</v>
      </c>
      <c r="L17" s="494">
        <f>'Phase 3 TA 1'!L17+'Phase 3 TA 2'!L17+'Phase 3 TA 3'!L17</f>
        <v>0</v>
      </c>
      <c r="M17" s="251">
        <f>'Labor Rates'!K17</f>
        <v>0</v>
      </c>
      <c r="N17" s="266">
        <f t="shared" si="12"/>
        <v>0</v>
      </c>
      <c r="O17" s="264">
        <f>'Labor Rates'!M17</f>
        <v>0</v>
      </c>
      <c r="P17" s="266">
        <f t="shared" si="13"/>
        <v>0</v>
      </c>
      <c r="Q17" s="264">
        <f>'Labor Rates'!N17</f>
        <v>0</v>
      </c>
      <c r="R17" s="269">
        <f t="shared" si="14"/>
        <v>0</v>
      </c>
      <c r="S17" s="342">
        <f t="shared" si="0"/>
        <v>0</v>
      </c>
      <c r="T17" s="494">
        <f>'Phase 3 TA 1'!T17+'Phase 3 TA 2'!T17+'Phase 3 TA 3'!T17</f>
        <v>0</v>
      </c>
      <c r="U17" s="251">
        <f>'Labor Rates'!Q17</f>
        <v>0</v>
      </c>
      <c r="V17" s="266">
        <f t="shared" si="15"/>
        <v>0</v>
      </c>
      <c r="W17" s="264">
        <f>'Labor Rates'!S17</f>
        <v>0</v>
      </c>
      <c r="X17" s="266">
        <f t="shared" si="16"/>
        <v>0</v>
      </c>
      <c r="Y17" s="264">
        <f>'Labor Rates'!T17</f>
        <v>0</v>
      </c>
      <c r="Z17" s="269">
        <f t="shared" si="17"/>
        <v>0</v>
      </c>
      <c r="AA17" s="342">
        <f t="shared" si="1"/>
        <v>0</v>
      </c>
      <c r="AB17" s="494">
        <f>'Phase 3 TA 1'!AB17+'Phase 3 TA 2'!AB17+'Phase 3 TA 3'!AB17</f>
        <v>0</v>
      </c>
      <c r="AC17" s="251">
        <f>'Labor Rates'!W17</f>
        <v>0</v>
      </c>
      <c r="AD17" s="266">
        <f t="shared" si="18"/>
        <v>0</v>
      </c>
      <c r="AE17" s="264">
        <f>'Labor Rates'!Y17</f>
        <v>0</v>
      </c>
      <c r="AF17" s="266">
        <f t="shared" si="19"/>
        <v>0</v>
      </c>
      <c r="AG17" s="264">
        <f>'Labor Rates'!Z17</f>
        <v>0</v>
      </c>
      <c r="AH17" s="269">
        <f t="shared" si="20"/>
        <v>0</v>
      </c>
      <c r="AI17" s="342">
        <f t="shared" si="2"/>
        <v>0</v>
      </c>
      <c r="AJ17" s="494">
        <f>'Phase 3 TA 1'!AJ17+'Phase 3 TA 2'!AJ17+'Phase 3 TA 3'!AJ17</f>
        <v>0</v>
      </c>
      <c r="AK17" s="251">
        <f>'Labor Rates'!AC17</f>
        <v>0</v>
      </c>
      <c r="AL17" s="266">
        <f t="shared" si="21"/>
        <v>0</v>
      </c>
      <c r="AM17" s="264">
        <f>'Labor Rates'!AE17</f>
        <v>0</v>
      </c>
      <c r="AN17" s="266">
        <f t="shared" si="22"/>
        <v>0</v>
      </c>
      <c r="AO17" s="264">
        <f>'Labor Rates'!AF17</f>
        <v>0</v>
      </c>
      <c r="AP17" s="269">
        <f t="shared" si="23"/>
        <v>0</v>
      </c>
      <c r="AQ17" s="342">
        <f t="shared" si="3"/>
        <v>0</v>
      </c>
      <c r="AR17" s="494">
        <f>'Phase 3 TA 1'!AR17+'Phase 3 TA 2'!AR17+'Phase 3 TA 3'!AR17</f>
        <v>0</v>
      </c>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494">
        <f>'Phase 3 TA 1'!D18+'Phase 3 TA 2'!D18+'Phase 3 TA 3'!D18</f>
        <v>0</v>
      </c>
      <c r="E18" s="266">
        <f>'Labor Rates'!E18</f>
        <v>0</v>
      </c>
      <c r="F18" s="266">
        <f t="shared" si="8"/>
        <v>0</v>
      </c>
      <c r="G18" s="264">
        <f>'Labor Rates'!G18</f>
        <v>0</v>
      </c>
      <c r="H18" s="266">
        <f t="shared" si="9"/>
        <v>0</v>
      </c>
      <c r="I18" s="264">
        <f>'Labor Rates'!H18</f>
        <v>0</v>
      </c>
      <c r="J18" s="269">
        <f t="shared" si="10"/>
        <v>0</v>
      </c>
      <c r="K18" s="342">
        <f t="shared" si="11"/>
        <v>0</v>
      </c>
      <c r="L18" s="494">
        <f>'Phase 3 TA 1'!L18+'Phase 3 TA 2'!L18+'Phase 3 TA 3'!L18</f>
        <v>0</v>
      </c>
      <c r="M18" s="251">
        <f>'Labor Rates'!K18</f>
        <v>0</v>
      </c>
      <c r="N18" s="266">
        <f t="shared" si="12"/>
        <v>0</v>
      </c>
      <c r="O18" s="264">
        <f>'Labor Rates'!M18</f>
        <v>0</v>
      </c>
      <c r="P18" s="266">
        <f t="shared" si="13"/>
        <v>0</v>
      </c>
      <c r="Q18" s="264">
        <f>'Labor Rates'!N18</f>
        <v>0</v>
      </c>
      <c r="R18" s="269">
        <f t="shared" si="14"/>
        <v>0</v>
      </c>
      <c r="S18" s="342">
        <f t="shared" si="0"/>
        <v>0</v>
      </c>
      <c r="T18" s="494">
        <f>'Phase 3 TA 1'!T18+'Phase 3 TA 2'!T18+'Phase 3 TA 3'!T18</f>
        <v>0</v>
      </c>
      <c r="U18" s="251">
        <f>'Labor Rates'!Q18</f>
        <v>0</v>
      </c>
      <c r="V18" s="266">
        <f t="shared" si="15"/>
        <v>0</v>
      </c>
      <c r="W18" s="264">
        <f>'Labor Rates'!S18</f>
        <v>0</v>
      </c>
      <c r="X18" s="266">
        <f t="shared" si="16"/>
        <v>0</v>
      </c>
      <c r="Y18" s="264">
        <f>'Labor Rates'!T18</f>
        <v>0</v>
      </c>
      <c r="Z18" s="269">
        <f t="shared" si="17"/>
        <v>0</v>
      </c>
      <c r="AA18" s="342">
        <f t="shared" si="1"/>
        <v>0</v>
      </c>
      <c r="AB18" s="494">
        <f>'Phase 3 TA 1'!AB18+'Phase 3 TA 2'!AB18+'Phase 3 TA 3'!AB18</f>
        <v>0</v>
      </c>
      <c r="AC18" s="251">
        <f>'Labor Rates'!W18</f>
        <v>0</v>
      </c>
      <c r="AD18" s="266">
        <f t="shared" si="18"/>
        <v>0</v>
      </c>
      <c r="AE18" s="264">
        <f>'Labor Rates'!Y18</f>
        <v>0</v>
      </c>
      <c r="AF18" s="266">
        <f t="shared" si="19"/>
        <v>0</v>
      </c>
      <c r="AG18" s="264">
        <f>'Labor Rates'!Z18</f>
        <v>0</v>
      </c>
      <c r="AH18" s="269">
        <f t="shared" si="20"/>
        <v>0</v>
      </c>
      <c r="AI18" s="342">
        <f t="shared" si="2"/>
        <v>0</v>
      </c>
      <c r="AJ18" s="494">
        <f>'Phase 3 TA 1'!AJ18+'Phase 3 TA 2'!AJ18+'Phase 3 TA 3'!AJ18</f>
        <v>0</v>
      </c>
      <c r="AK18" s="251">
        <f>'Labor Rates'!AC18</f>
        <v>0</v>
      </c>
      <c r="AL18" s="266">
        <f t="shared" si="21"/>
        <v>0</v>
      </c>
      <c r="AM18" s="264">
        <f>'Labor Rates'!AE18</f>
        <v>0</v>
      </c>
      <c r="AN18" s="266">
        <f t="shared" si="22"/>
        <v>0</v>
      </c>
      <c r="AO18" s="264">
        <f>'Labor Rates'!AF18</f>
        <v>0</v>
      </c>
      <c r="AP18" s="269">
        <f t="shared" si="23"/>
        <v>0</v>
      </c>
      <c r="AQ18" s="342">
        <f t="shared" si="3"/>
        <v>0</v>
      </c>
      <c r="AR18" s="494">
        <f>'Phase 3 TA 1'!AR18+'Phase 3 TA 2'!AR18+'Phase 3 TA 3'!AR18</f>
        <v>0</v>
      </c>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494">
        <f>'Phase 3 TA 1'!D19+'Phase 3 TA 2'!D19+'Phase 3 TA 3'!D19</f>
        <v>0</v>
      </c>
      <c r="E19" s="266">
        <f>'Labor Rates'!E19</f>
        <v>0</v>
      </c>
      <c r="F19" s="266">
        <f t="shared" si="8"/>
        <v>0</v>
      </c>
      <c r="G19" s="264">
        <f>'Labor Rates'!G19</f>
        <v>0</v>
      </c>
      <c r="H19" s="266">
        <f t="shared" si="9"/>
        <v>0</v>
      </c>
      <c r="I19" s="264">
        <f>'Labor Rates'!H19</f>
        <v>0</v>
      </c>
      <c r="J19" s="269">
        <f t="shared" si="10"/>
        <v>0</v>
      </c>
      <c r="K19" s="342">
        <f t="shared" si="11"/>
        <v>0</v>
      </c>
      <c r="L19" s="494">
        <f>'Phase 3 TA 1'!L19+'Phase 3 TA 2'!L19+'Phase 3 TA 3'!L19</f>
        <v>0</v>
      </c>
      <c r="M19" s="251">
        <f>'Labor Rates'!K19</f>
        <v>0</v>
      </c>
      <c r="N19" s="266">
        <f t="shared" si="12"/>
        <v>0</v>
      </c>
      <c r="O19" s="264">
        <f>'Labor Rates'!M19</f>
        <v>0</v>
      </c>
      <c r="P19" s="266">
        <f t="shared" si="13"/>
        <v>0</v>
      </c>
      <c r="Q19" s="264">
        <f>'Labor Rates'!N19</f>
        <v>0</v>
      </c>
      <c r="R19" s="269">
        <f t="shared" si="14"/>
        <v>0</v>
      </c>
      <c r="S19" s="342">
        <f t="shared" si="0"/>
        <v>0</v>
      </c>
      <c r="T19" s="494">
        <f>'Phase 3 TA 1'!T19+'Phase 3 TA 2'!T19+'Phase 3 TA 3'!T19</f>
        <v>0</v>
      </c>
      <c r="U19" s="251">
        <f>'Labor Rates'!Q19</f>
        <v>0</v>
      </c>
      <c r="V19" s="266">
        <f t="shared" si="15"/>
        <v>0</v>
      </c>
      <c r="W19" s="264">
        <f>'Labor Rates'!S19</f>
        <v>0</v>
      </c>
      <c r="X19" s="266">
        <f t="shared" si="16"/>
        <v>0</v>
      </c>
      <c r="Y19" s="264">
        <f>'Labor Rates'!T19</f>
        <v>0</v>
      </c>
      <c r="Z19" s="269">
        <f t="shared" si="17"/>
        <v>0</v>
      </c>
      <c r="AA19" s="342">
        <f t="shared" si="1"/>
        <v>0</v>
      </c>
      <c r="AB19" s="494">
        <f>'Phase 3 TA 1'!AB19+'Phase 3 TA 2'!AB19+'Phase 3 TA 3'!AB19</f>
        <v>0</v>
      </c>
      <c r="AC19" s="251">
        <f>'Labor Rates'!W19</f>
        <v>0</v>
      </c>
      <c r="AD19" s="266">
        <f t="shared" si="18"/>
        <v>0</v>
      </c>
      <c r="AE19" s="264">
        <f>'Labor Rates'!Y19</f>
        <v>0</v>
      </c>
      <c r="AF19" s="266">
        <f t="shared" si="19"/>
        <v>0</v>
      </c>
      <c r="AG19" s="264">
        <f>'Labor Rates'!Z19</f>
        <v>0</v>
      </c>
      <c r="AH19" s="269">
        <f t="shared" si="20"/>
        <v>0</v>
      </c>
      <c r="AI19" s="342">
        <f t="shared" si="2"/>
        <v>0</v>
      </c>
      <c r="AJ19" s="494">
        <f>'Phase 3 TA 1'!AJ19+'Phase 3 TA 2'!AJ19+'Phase 3 TA 3'!AJ19</f>
        <v>0</v>
      </c>
      <c r="AK19" s="251">
        <f>'Labor Rates'!AC19</f>
        <v>0</v>
      </c>
      <c r="AL19" s="266">
        <f t="shared" si="21"/>
        <v>0</v>
      </c>
      <c r="AM19" s="264">
        <f>'Labor Rates'!AE19</f>
        <v>0</v>
      </c>
      <c r="AN19" s="266">
        <f t="shared" si="22"/>
        <v>0</v>
      </c>
      <c r="AO19" s="264">
        <f>'Labor Rates'!AF19</f>
        <v>0</v>
      </c>
      <c r="AP19" s="269">
        <f t="shared" si="23"/>
        <v>0</v>
      </c>
      <c r="AQ19" s="342">
        <f t="shared" si="3"/>
        <v>0</v>
      </c>
      <c r="AR19" s="494">
        <f>'Phase 3 TA 1'!AR19+'Phase 3 TA 2'!AR19+'Phase 3 TA 3'!AR19</f>
        <v>0</v>
      </c>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494">
        <f>'Phase 3 TA 1'!D20+'Phase 3 TA 2'!D20+'Phase 3 TA 3'!D20</f>
        <v>0</v>
      </c>
      <c r="E20" s="266">
        <f>'Labor Rates'!E20</f>
        <v>0</v>
      </c>
      <c r="F20" s="266">
        <f t="shared" si="8"/>
        <v>0</v>
      </c>
      <c r="G20" s="264">
        <f>'Labor Rates'!G20</f>
        <v>0</v>
      </c>
      <c r="H20" s="266">
        <f t="shared" si="9"/>
        <v>0</v>
      </c>
      <c r="I20" s="264">
        <f>'Labor Rates'!H20</f>
        <v>0</v>
      </c>
      <c r="J20" s="269">
        <f t="shared" si="10"/>
        <v>0</v>
      </c>
      <c r="K20" s="342">
        <f t="shared" si="11"/>
        <v>0</v>
      </c>
      <c r="L20" s="494">
        <f>'Phase 3 TA 1'!L20+'Phase 3 TA 2'!L20+'Phase 3 TA 3'!L20</f>
        <v>0</v>
      </c>
      <c r="M20" s="251">
        <f>'Labor Rates'!K20</f>
        <v>0</v>
      </c>
      <c r="N20" s="266">
        <f t="shared" si="12"/>
        <v>0</v>
      </c>
      <c r="O20" s="264">
        <f>'Labor Rates'!M20</f>
        <v>0</v>
      </c>
      <c r="P20" s="266">
        <f t="shared" si="13"/>
        <v>0</v>
      </c>
      <c r="Q20" s="264">
        <f>'Labor Rates'!N20</f>
        <v>0</v>
      </c>
      <c r="R20" s="269">
        <f t="shared" si="14"/>
        <v>0</v>
      </c>
      <c r="S20" s="342">
        <f t="shared" si="0"/>
        <v>0</v>
      </c>
      <c r="T20" s="494">
        <f>'Phase 3 TA 1'!T20+'Phase 3 TA 2'!T20+'Phase 3 TA 3'!T20</f>
        <v>0</v>
      </c>
      <c r="U20" s="251">
        <f>'Labor Rates'!Q20</f>
        <v>0</v>
      </c>
      <c r="V20" s="266">
        <f t="shared" si="15"/>
        <v>0</v>
      </c>
      <c r="W20" s="264">
        <f>'Labor Rates'!S20</f>
        <v>0</v>
      </c>
      <c r="X20" s="266">
        <f t="shared" si="16"/>
        <v>0</v>
      </c>
      <c r="Y20" s="264">
        <f>'Labor Rates'!T20</f>
        <v>0</v>
      </c>
      <c r="Z20" s="269">
        <f t="shared" si="17"/>
        <v>0</v>
      </c>
      <c r="AA20" s="342">
        <f t="shared" si="1"/>
        <v>0</v>
      </c>
      <c r="AB20" s="494">
        <f>'Phase 3 TA 1'!AB20+'Phase 3 TA 2'!AB20+'Phase 3 TA 3'!AB20</f>
        <v>0</v>
      </c>
      <c r="AC20" s="251">
        <f>'Labor Rates'!W20</f>
        <v>0</v>
      </c>
      <c r="AD20" s="266">
        <f t="shared" si="18"/>
        <v>0</v>
      </c>
      <c r="AE20" s="264">
        <f>'Labor Rates'!Y20</f>
        <v>0</v>
      </c>
      <c r="AF20" s="266">
        <f t="shared" si="19"/>
        <v>0</v>
      </c>
      <c r="AG20" s="264">
        <f>'Labor Rates'!Z20</f>
        <v>0</v>
      </c>
      <c r="AH20" s="269">
        <f t="shared" si="20"/>
        <v>0</v>
      </c>
      <c r="AI20" s="342">
        <f t="shared" si="2"/>
        <v>0</v>
      </c>
      <c r="AJ20" s="494">
        <f>'Phase 3 TA 1'!AJ20+'Phase 3 TA 2'!AJ20+'Phase 3 TA 3'!AJ20</f>
        <v>0</v>
      </c>
      <c r="AK20" s="251">
        <f>'Labor Rates'!AC20</f>
        <v>0</v>
      </c>
      <c r="AL20" s="266">
        <f t="shared" si="21"/>
        <v>0</v>
      </c>
      <c r="AM20" s="264">
        <f>'Labor Rates'!AE20</f>
        <v>0</v>
      </c>
      <c r="AN20" s="266">
        <f t="shared" si="22"/>
        <v>0</v>
      </c>
      <c r="AO20" s="264">
        <f>'Labor Rates'!AF20</f>
        <v>0</v>
      </c>
      <c r="AP20" s="269">
        <f t="shared" si="23"/>
        <v>0</v>
      </c>
      <c r="AQ20" s="342">
        <f t="shared" si="3"/>
        <v>0</v>
      </c>
      <c r="AR20" s="494">
        <f>'Phase 3 TA 1'!AR20+'Phase 3 TA 2'!AR20+'Phase 3 TA 3'!AR20</f>
        <v>0</v>
      </c>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494">
        <f>'Phase 3 TA 1'!D21+'Phase 3 TA 2'!D21+'Phase 3 TA 3'!D21</f>
        <v>0</v>
      </c>
      <c r="E21" s="266">
        <f>'Labor Rates'!E21</f>
        <v>0</v>
      </c>
      <c r="F21" s="266">
        <f t="shared" si="8"/>
        <v>0</v>
      </c>
      <c r="G21" s="264">
        <f>'Labor Rates'!G21</f>
        <v>0</v>
      </c>
      <c r="H21" s="266">
        <f t="shared" si="9"/>
        <v>0</v>
      </c>
      <c r="I21" s="264">
        <f>'Labor Rates'!H21</f>
        <v>0</v>
      </c>
      <c r="J21" s="269">
        <f t="shared" si="10"/>
        <v>0</v>
      </c>
      <c r="K21" s="342">
        <f t="shared" si="11"/>
        <v>0</v>
      </c>
      <c r="L21" s="494">
        <f>'Phase 3 TA 1'!L21+'Phase 3 TA 2'!L21+'Phase 3 TA 3'!L21</f>
        <v>0</v>
      </c>
      <c r="M21" s="251">
        <f>'Labor Rates'!K21</f>
        <v>0</v>
      </c>
      <c r="N21" s="266">
        <f t="shared" si="12"/>
        <v>0</v>
      </c>
      <c r="O21" s="264">
        <f>'Labor Rates'!M21</f>
        <v>0</v>
      </c>
      <c r="P21" s="266">
        <f t="shared" si="13"/>
        <v>0</v>
      </c>
      <c r="Q21" s="264">
        <f>'Labor Rates'!N21</f>
        <v>0</v>
      </c>
      <c r="R21" s="269">
        <f t="shared" si="14"/>
        <v>0</v>
      </c>
      <c r="S21" s="342">
        <f t="shared" si="0"/>
        <v>0</v>
      </c>
      <c r="T21" s="494">
        <f>'Phase 3 TA 1'!T21+'Phase 3 TA 2'!T21+'Phase 3 TA 3'!T21</f>
        <v>0</v>
      </c>
      <c r="U21" s="251">
        <f>'Labor Rates'!Q21</f>
        <v>0</v>
      </c>
      <c r="V21" s="266">
        <f t="shared" si="15"/>
        <v>0</v>
      </c>
      <c r="W21" s="264">
        <f>'Labor Rates'!S21</f>
        <v>0</v>
      </c>
      <c r="X21" s="266">
        <f t="shared" si="16"/>
        <v>0</v>
      </c>
      <c r="Y21" s="264">
        <f>'Labor Rates'!T21</f>
        <v>0</v>
      </c>
      <c r="Z21" s="269">
        <f t="shared" si="17"/>
        <v>0</v>
      </c>
      <c r="AA21" s="342">
        <f t="shared" si="1"/>
        <v>0</v>
      </c>
      <c r="AB21" s="494">
        <f>'Phase 3 TA 1'!AB21+'Phase 3 TA 2'!AB21+'Phase 3 TA 3'!AB21</f>
        <v>0</v>
      </c>
      <c r="AC21" s="251">
        <f>'Labor Rates'!W21</f>
        <v>0</v>
      </c>
      <c r="AD21" s="266">
        <f t="shared" si="18"/>
        <v>0</v>
      </c>
      <c r="AE21" s="264">
        <f>'Labor Rates'!Y21</f>
        <v>0</v>
      </c>
      <c r="AF21" s="266">
        <f t="shared" si="19"/>
        <v>0</v>
      </c>
      <c r="AG21" s="264">
        <f>'Labor Rates'!Z21</f>
        <v>0</v>
      </c>
      <c r="AH21" s="269">
        <f t="shared" si="20"/>
        <v>0</v>
      </c>
      <c r="AI21" s="342">
        <f t="shared" si="2"/>
        <v>0</v>
      </c>
      <c r="AJ21" s="494">
        <f>'Phase 3 TA 1'!AJ21+'Phase 3 TA 2'!AJ21+'Phase 3 TA 3'!AJ21</f>
        <v>0</v>
      </c>
      <c r="AK21" s="251">
        <f>'Labor Rates'!AC21</f>
        <v>0</v>
      </c>
      <c r="AL21" s="266">
        <f t="shared" si="21"/>
        <v>0</v>
      </c>
      <c r="AM21" s="264">
        <f>'Labor Rates'!AE21</f>
        <v>0</v>
      </c>
      <c r="AN21" s="266">
        <f t="shared" si="22"/>
        <v>0</v>
      </c>
      <c r="AO21" s="264">
        <f>'Labor Rates'!AF21</f>
        <v>0</v>
      </c>
      <c r="AP21" s="269">
        <f t="shared" si="23"/>
        <v>0</v>
      </c>
      <c r="AQ21" s="342">
        <f t="shared" si="3"/>
        <v>0</v>
      </c>
      <c r="AR21" s="494">
        <f>'Phase 3 TA 1'!AR21+'Phase 3 TA 2'!AR21+'Phase 3 TA 3'!AR21</f>
        <v>0</v>
      </c>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494">
        <f>'Phase 3 TA 1'!D22+'Phase 3 TA 2'!D22+'Phase 3 TA 3'!D22</f>
        <v>0</v>
      </c>
      <c r="E22" s="266">
        <f>'Labor Rates'!E22</f>
        <v>0</v>
      </c>
      <c r="F22" s="266">
        <f t="shared" si="8"/>
        <v>0</v>
      </c>
      <c r="G22" s="264">
        <f>'Labor Rates'!G22</f>
        <v>0</v>
      </c>
      <c r="H22" s="266">
        <f t="shared" si="9"/>
        <v>0</v>
      </c>
      <c r="I22" s="264">
        <f>'Labor Rates'!H22</f>
        <v>0</v>
      </c>
      <c r="J22" s="269">
        <f t="shared" si="10"/>
        <v>0</v>
      </c>
      <c r="K22" s="342">
        <f t="shared" si="11"/>
        <v>0</v>
      </c>
      <c r="L22" s="494">
        <f>'Phase 3 TA 1'!L22+'Phase 3 TA 2'!L22+'Phase 3 TA 3'!L22</f>
        <v>0</v>
      </c>
      <c r="M22" s="251">
        <f>'Labor Rates'!K22</f>
        <v>0</v>
      </c>
      <c r="N22" s="266">
        <f t="shared" si="12"/>
        <v>0</v>
      </c>
      <c r="O22" s="264">
        <f>'Labor Rates'!M22</f>
        <v>0</v>
      </c>
      <c r="P22" s="266">
        <f t="shared" si="13"/>
        <v>0</v>
      </c>
      <c r="Q22" s="264">
        <f>'Labor Rates'!N22</f>
        <v>0</v>
      </c>
      <c r="R22" s="269">
        <f t="shared" si="14"/>
        <v>0</v>
      </c>
      <c r="S22" s="342">
        <f t="shared" si="0"/>
        <v>0</v>
      </c>
      <c r="T22" s="494">
        <f>'Phase 3 TA 1'!T22+'Phase 3 TA 2'!T22+'Phase 3 TA 3'!T22</f>
        <v>0</v>
      </c>
      <c r="U22" s="251">
        <f>'Labor Rates'!Q22</f>
        <v>0</v>
      </c>
      <c r="V22" s="266">
        <f t="shared" si="15"/>
        <v>0</v>
      </c>
      <c r="W22" s="264">
        <f>'Labor Rates'!S22</f>
        <v>0</v>
      </c>
      <c r="X22" s="266">
        <f t="shared" si="16"/>
        <v>0</v>
      </c>
      <c r="Y22" s="264">
        <f>'Labor Rates'!T22</f>
        <v>0</v>
      </c>
      <c r="Z22" s="269">
        <f t="shared" si="17"/>
        <v>0</v>
      </c>
      <c r="AA22" s="342">
        <f t="shared" si="1"/>
        <v>0</v>
      </c>
      <c r="AB22" s="494">
        <f>'Phase 3 TA 1'!AB22+'Phase 3 TA 2'!AB22+'Phase 3 TA 3'!AB22</f>
        <v>0</v>
      </c>
      <c r="AC22" s="251">
        <f>'Labor Rates'!W22</f>
        <v>0</v>
      </c>
      <c r="AD22" s="266">
        <f t="shared" si="18"/>
        <v>0</v>
      </c>
      <c r="AE22" s="264">
        <f>'Labor Rates'!Y22</f>
        <v>0</v>
      </c>
      <c r="AF22" s="266">
        <f t="shared" si="19"/>
        <v>0</v>
      </c>
      <c r="AG22" s="264">
        <f>'Labor Rates'!Z22</f>
        <v>0</v>
      </c>
      <c r="AH22" s="269">
        <f t="shared" si="20"/>
        <v>0</v>
      </c>
      <c r="AI22" s="342">
        <f t="shared" si="2"/>
        <v>0</v>
      </c>
      <c r="AJ22" s="494">
        <f>'Phase 3 TA 1'!AJ22+'Phase 3 TA 2'!AJ22+'Phase 3 TA 3'!AJ22</f>
        <v>0</v>
      </c>
      <c r="AK22" s="251">
        <f>'Labor Rates'!AC22</f>
        <v>0</v>
      </c>
      <c r="AL22" s="266">
        <f t="shared" si="21"/>
        <v>0</v>
      </c>
      <c r="AM22" s="264">
        <f>'Labor Rates'!AE22</f>
        <v>0</v>
      </c>
      <c r="AN22" s="266">
        <f t="shared" si="22"/>
        <v>0</v>
      </c>
      <c r="AO22" s="264">
        <f>'Labor Rates'!AF22</f>
        <v>0</v>
      </c>
      <c r="AP22" s="269">
        <f t="shared" si="23"/>
        <v>0</v>
      </c>
      <c r="AQ22" s="342">
        <f t="shared" si="3"/>
        <v>0</v>
      </c>
      <c r="AR22" s="494">
        <f>'Phase 3 TA 1'!AR22+'Phase 3 TA 2'!AR22+'Phase 3 TA 3'!AR22</f>
        <v>0</v>
      </c>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494">
        <f>'Phase 3 TA 1'!D23+'Phase 3 TA 2'!D23+'Phase 3 TA 3'!D23</f>
        <v>0</v>
      </c>
      <c r="E23" s="266">
        <f>'Labor Rates'!E23</f>
        <v>0</v>
      </c>
      <c r="F23" s="266">
        <f t="shared" si="8"/>
        <v>0</v>
      </c>
      <c r="G23" s="264">
        <f>'Labor Rates'!G23</f>
        <v>0</v>
      </c>
      <c r="H23" s="266">
        <f t="shared" si="9"/>
        <v>0</v>
      </c>
      <c r="I23" s="264">
        <f>'Labor Rates'!H23</f>
        <v>0</v>
      </c>
      <c r="J23" s="269">
        <f t="shared" si="10"/>
        <v>0</v>
      </c>
      <c r="K23" s="342">
        <f t="shared" si="11"/>
        <v>0</v>
      </c>
      <c r="L23" s="494">
        <f>'Phase 3 TA 1'!L23+'Phase 3 TA 2'!L23+'Phase 3 TA 3'!L23</f>
        <v>0</v>
      </c>
      <c r="M23" s="251">
        <f>'Labor Rates'!K23</f>
        <v>0</v>
      </c>
      <c r="N23" s="266">
        <f t="shared" si="12"/>
        <v>0</v>
      </c>
      <c r="O23" s="264">
        <f>'Labor Rates'!M23</f>
        <v>0</v>
      </c>
      <c r="P23" s="266">
        <f t="shared" si="13"/>
        <v>0</v>
      </c>
      <c r="Q23" s="264">
        <f>'Labor Rates'!N23</f>
        <v>0</v>
      </c>
      <c r="R23" s="269">
        <f t="shared" si="14"/>
        <v>0</v>
      </c>
      <c r="S23" s="342">
        <f t="shared" si="0"/>
        <v>0</v>
      </c>
      <c r="T23" s="494">
        <f>'Phase 3 TA 1'!T23+'Phase 3 TA 2'!T23+'Phase 3 TA 3'!T23</f>
        <v>0</v>
      </c>
      <c r="U23" s="251">
        <f>'Labor Rates'!Q23</f>
        <v>0</v>
      </c>
      <c r="V23" s="266">
        <f t="shared" si="15"/>
        <v>0</v>
      </c>
      <c r="W23" s="264">
        <f>'Labor Rates'!S23</f>
        <v>0</v>
      </c>
      <c r="X23" s="266">
        <f t="shared" si="16"/>
        <v>0</v>
      </c>
      <c r="Y23" s="264">
        <f>'Labor Rates'!T23</f>
        <v>0</v>
      </c>
      <c r="Z23" s="269">
        <f t="shared" si="17"/>
        <v>0</v>
      </c>
      <c r="AA23" s="342">
        <f t="shared" si="1"/>
        <v>0</v>
      </c>
      <c r="AB23" s="494">
        <f>'Phase 3 TA 1'!AB23+'Phase 3 TA 2'!AB23+'Phase 3 TA 3'!AB23</f>
        <v>0</v>
      </c>
      <c r="AC23" s="251">
        <f>'Labor Rates'!W23</f>
        <v>0</v>
      </c>
      <c r="AD23" s="266">
        <f t="shared" si="18"/>
        <v>0</v>
      </c>
      <c r="AE23" s="264">
        <f>'Labor Rates'!Y23</f>
        <v>0</v>
      </c>
      <c r="AF23" s="266">
        <f t="shared" si="19"/>
        <v>0</v>
      </c>
      <c r="AG23" s="264">
        <f>'Labor Rates'!Z23</f>
        <v>0</v>
      </c>
      <c r="AH23" s="269">
        <f t="shared" si="20"/>
        <v>0</v>
      </c>
      <c r="AI23" s="342">
        <f t="shared" si="2"/>
        <v>0</v>
      </c>
      <c r="AJ23" s="494">
        <f>'Phase 3 TA 1'!AJ23+'Phase 3 TA 2'!AJ23+'Phase 3 TA 3'!AJ23</f>
        <v>0</v>
      </c>
      <c r="AK23" s="251">
        <f>'Labor Rates'!AC23</f>
        <v>0</v>
      </c>
      <c r="AL23" s="266">
        <f t="shared" si="21"/>
        <v>0</v>
      </c>
      <c r="AM23" s="264">
        <f>'Labor Rates'!AE23</f>
        <v>0</v>
      </c>
      <c r="AN23" s="266">
        <f t="shared" si="22"/>
        <v>0</v>
      </c>
      <c r="AO23" s="264">
        <f>'Labor Rates'!AF23</f>
        <v>0</v>
      </c>
      <c r="AP23" s="269">
        <f t="shared" si="23"/>
        <v>0</v>
      </c>
      <c r="AQ23" s="342">
        <f t="shared" si="3"/>
        <v>0</v>
      </c>
      <c r="AR23" s="494">
        <f>'Phase 3 TA 1'!AR23+'Phase 3 TA 2'!AR23+'Phase 3 TA 3'!AR23</f>
        <v>0</v>
      </c>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494">
        <f>'Phase 3 TA 1'!D24+'Phase 3 TA 2'!D24+'Phase 3 TA 3'!D24</f>
        <v>0</v>
      </c>
      <c r="E24" s="266">
        <f>'Labor Rates'!E24</f>
        <v>0</v>
      </c>
      <c r="F24" s="266">
        <f t="shared" si="8"/>
        <v>0</v>
      </c>
      <c r="G24" s="264">
        <f>'Labor Rates'!G24</f>
        <v>0</v>
      </c>
      <c r="H24" s="266">
        <f t="shared" si="9"/>
        <v>0</v>
      </c>
      <c r="I24" s="264">
        <f>'Labor Rates'!H24</f>
        <v>0</v>
      </c>
      <c r="J24" s="269">
        <f t="shared" si="10"/>
        <v>0</v>
      </c>
      <c r="K24" s="342">
        <f t="shared" si="11"/>
        <v>0</v>
      </c>
      <c r="L24" s="494">
        <f>'Phase 3 TA 1'!L24+'Phase 3 TA 2'!L24+'Phase 3 TA 3'!L24</f>
        <v>0</v>
      </c>
      <c r="M24" s="251">
        <f>'Labor Rates'!K24</f>
        <v>0</v>
      </c>
      <c r="N24" s="266">
        <f t="shared" si="12"/>
        <v>0</v>
      </c>
      <c r="O24" s="264">
        <f>'Labor Rates'!M24</f>
        <v>0</v>
      </c>
      <c r="P24" s="266">
        <f t="shared" si="13"/>
        <v>0</v>
      </c>
      <c r="Q24" s="264">
        <f>'Labor Rates'!N24</f>
        <v>0</v>
      </c>
      <c r="R24" s="269">
        <f t="shared" si="14"/>
        <v>0</v>
      </c>
      <c r="S24" s="342">
        <f t="shared" si="0"/>
        <v>0</v>
      </c>
      <c r="T24" s="494">
        <f>'Phase 3 TA 1'!T24+'Phase 3 TA 2'!T24+'Phase 3 TA 3'!T24</f>
        <v>0</v>
      </c>
      <c r="U24" s="251">
        <f>'Labor Rates'!Q24</f>
        <v>0</v>
      </c>
      <c r="V24" s="266">
        <f t="shared" si="15"/>
        <v>0</v>
      </c>
      <c r="W24" s="264">
        <f>'Labor Rates'!S24</f>
        <v>0</v>
      </c>
      <c r="X24" s="266">
        <f t="shared" si="16"/>
        <v>0</v>
      </c>
      <c r="Y24" s="264">
        <f>'Labor Rates'!T24</f>
        <v>0</v>
      </c>
      <c r="Z24" s="269">
        <f t="shared" si="17"/>
        <v>0</v>
      </c>
      <c r="AA24" s="342">
        <f t="shared" si="1"/>
        <v>0</v>
      </c>
      <c r="AB24" s="494">
        <f>'Phase 3 TA 1'!AB24+'Phase 3 TA 2'!AB24+'Phase 3 TA 3'!AB24</f>
        <v>0</v>
      </c>
      <c r="AC24" s="251">
        <f>'Labor Rates'!W24</f>
        <v>0</v>
      </c>
      <c r="AD24" s="266">
        <f t="shared" si="18"/>
        <v>0</v>
      </c>
      <c r="AE24" s="264">
        <f>'Labor Rates'!Y24</f>
        <v>0</v>
      </c>
      <c r="AF24" s="266">
        <f t="shared" si="19"/>
        <v>0</v>
      </c>
      <c r="AG24" s="264">
        <f>'Labor Rates'!Z24</f>
        <v>0</v>
      </c>
      <c r="AH24" s="269">
        <f t="shared" si="20"/>
        <v>0</v>
      </c>
      <c r="AI24" s="342">
        <f t="shared" si="2"/>
        <v>0</v>
      </c>
      <c r="AJ24" s="494">
        <f>'Phase 3 TA 1'!AJ24+'Phase 3 TA 2'!AJ24+'Phase 3 TA 3'!AJ24</f>
        <v>0</v>
      </c>
      <c r="AK24" s="251">
        <f>'Labor Rates'!AC24</f>
        <v>0</v>
      </c>
      <c r="AL24" s="266">
        <f t="shared" si="21"/>
        <v>0</v>
      </c>
      <c r="AM24" s="264">
        <f>'Labor Rates'!AE24</f>
        <v>0</v>
      </c>
      <c r="AN24" s="266">
        <f t="shared" si="22"/>
        <v>0</v>
      </c>
      <c r="AO24" s="264">
        <f>'Labor Rates'!AF24</f>
        <v>0</v>
      </c>
      <c r="AP24" s="269">
        <f t="shared" si="23"/>
        <v>0</v>
      </c>
      <c r="AQ24" s="342">
        <f t="shared" si="3"/>
        <v>0</v>
      </c>
      <c r="AR24" s="494">
        <f>'Phase 3 TA 1'!AR24+'Phase 3 TA 2'!AR24+'Phase 3 TA 3'!AR24</f>
        <v>0</v>
      </c>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494">
        <f>'Phase 3 TA 1'!D25+'Phase 3 TA 2'!D25+'Phase 3 TA 3'!D25</f>
        <v>0</v>
      </c>
      <c r="E25" s="266">
        <f>'Labor Rates'!E25</f>
        <v>0</v>
      </c>
      <c r="F25" s="266">
        <f t="shared" si="8"/>
        <v>0</v>
      </c>
      <c r="G25" s="264">
        <f>'Labor Rates'!G25</f>
        <v>0</v>
      </c>
      <c r="H25" s="266">
        <f t="shared" si="9"/>
        <v>0</v>
      </c>
      <c r="I25" s="264">
        <f>'Labor Rates'!H25</f>
        <v>0</v>
      </c>
      <c r="J25" s="269">
        <f t="shared" si="10"/>
        <v>0</v>
      </c>
      <c r="K25" s="342">
        <f t="shared" si="11"/>
        <v>0</v>
      </c>
      <c r="L25" s="494">
        <f>'Phase 3 TA 1'!L25+'Phase 3 TA 2'!L25+'Phase 3 TA 3'!L25</f>
        <v>0</v>
      </c>
      <c r="M25" s="251">
        <f>'Labor Rates'!K25</f>
        <v>0</v>
      </c>
      <c r="N25" s="266">
        <f t="shared" si="12"/>
        <v>0</v>
      </c>
      <c r="O25" s="264">
        <f>'Labor Rates'!M25</f>
        <v>0</v>
      </c>
      <c r="P25" s="266">
        <f t="shared" si="13"/>
        <v>0</v>
      </c>
      <c r="Q25" s="264">
        <f>'Labor Rates'!N25</f>
        <v>0</v>
      </c>
      <c r="R25" s="269">
        <f t="shared" si="14"/>
        <v>0</v>
      </c>
      <c r="S25" s="342">
        <f t="shared" si="0"/>
        <v>0</v>
      </c>
      <c r="T25" s="494">
        <f>'Phase 3 TA 1'!T25+'Phase 3 TA 2'!T25+'Phase 3 TA 3'!T25</f>
        <v>0</v>
      </c>
      <c r="U25" s="251">
        <f>'Labor Rates'!Q25</f>
        <v>0</v>
      </c>
      <c r="V25" s="266">
        <f t="shared" si="15"/>
        <v>0</v>
      </c>
      <c r="W25" s="264">
        <f>'Labor Rates'!S25</f>
        <v>0</v>
      </c>
      <c r="X25" s="266">
        <f t="shared" si="16"/>
        <v>0</v>
      </c>
      <c r="Y25" s="264">
        <f>'Labor Rates'!T25</f>
        <v>0</v>
      </c>
      <c r="Z25" s="269">
        <f t="shared" si="17"/>
        <v>0</v>
      </c>
      <c r="AA25" s="342">
        <f t="shared" si="1"/>
        <v>0</v>
      </c>
      <c r="AB25" s="494">
        <f>'Phase 3 TA 1'!AB25+'Phase 3 TA 2'!AB25+'Phase 3 TA 3'!AB25</f>
        <v>0</v>
      </c>
      <c r="AC25" s="251">
        <f>'Labor Rates'!W25</f>
        <v>0</v>
      </c>
      <c r="AD25" s="266">
        <f t="shared" si="18"/>
        <v>0</v>
      </c>
      <c r="AE25" s="264">
        <f>'Labor Rates'!Y25</f>
        <v>0</v>
      </c>
      <c r="AF25" s="266">
        <f t="shared" si="19"/>
        <v>0</v>
      </c>
      <c r="AG25" s="264">
        <f>'Labor Rates'!Z25</f>
        <v>0</v>
      </c>
      <c r="AH25" s="269">
        <f t="shared" si="20"/>
        <v>0</v>
      </c>
      <c r="AI25" s="342">
        <f t="shared" si="2"/>
        <v>0</v>
      </c>
      <c r="AJ25" s="494">
        <f>'Phase 3 TA 1'!AJ25+'Phase 3 TA 2'!AJ25+'Phase 3 TA 3'!AJ25</f>
        <v>0</v>
      </c>
      <c r="AK25" s="251">
        <f>'Labor Rates'!AC25</f>
        <v>0</v>
      </c>
      <c r="AL25" s="266">
        <f t="shared" si="21"/>
        <v>0</v>
      </c>
      <c r="AM25" s="264">
        <f>'Labor Rates'!AE25</f>
        <v>0</v>
      </c>
      <c r="AN25" s="266">
        <f t="shared" si="22"/>
        <v>0</v>
      </c>
      <c r="AO25" s="264">
        <f>'Labor Rates'!AF25</f>
        <v>0</v>
      </c>
      <c r="AP25" s="269">
        <f t="shared" si="23"/>
        <v>0</v>
      </c>
      <c r="AQ25" s="342">
        <f t="shared" si="3"/>
        <v>0</v>
      </c>
      <c r="AR25" s="494">
        <f>'Phase 3 TA 1'!AR25+'Phase 3 TA 2'!AR25+'Phase 3 TA 3'!AR25</f>
        <v>0</v>
      </c>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494">
        <f>'Phase 3 TA 1'!D26+'Phase 3 TA 2'!D26+'Phase 3 TA 3'!D26</f>
        <v>0</v>
      </c>
      <c r="E26" s="266">
        <f>'Labor Rates'!E26</f>
        <v>0</v>
      </c>
      <c r="F26" s="266">
        <f t="shared" si="8"/>
        <v>0</v>
      </c>
      <c r="G26" s="264">
        <f>'Labor Rates'!G26</f>
        <v>0</v>
      </c>
      <c r="H26" s="266">
        <f t="shared" si="9"/>
        <v>0</v>
      </c>
      <c r="I26" s="264">
        <f>'Labor Rates'!H26</f>
        <v>0</v>
      </c>
      <c r="J26" s="269">
        <f t="shared" si="10"/>
        <v>0</v>
      </c>
      <c r="K26" s="342">
        <f t="shared" si="11"/>
        <v>0</v>
      </c>
      <c r="L26" s="494">
        <f>'Phase 3 TA 1'!L26+'Phase 3 TA 2'!L26+'Phase 3 TA 3'!L26</f>
        <v>0</v>
      </c>
      <c r="M26" s="251">
        <f>'Labor Rates'!K26</f>
        <v>0</v>
      </c>
      <c r="N26" s="266">
        <f t="shared" si="12"/>
        <v>0</v>
      </c>
      <c r="O26" s="264">
        <f>'Labor Rates'!M26</f>
        <v>0</v>
      </c>
      <c r="P26" s="266">
        <f t="shared" si="13"/>
        <v>0</v>
      </c>
      <c r="Q26" s="264">
        <f>'Labor Rates'!N26</f>
        <v>0</v>
      </c>
      <c r="R26" s="269">
        <f t="shared" si="14"/>
        <v>0</v>
      </c>
      <c r="S26" s="342">
        <f t="shared" si="0"/>
        <v>0</v>
      </c>
      <c r="T26" s="494">
        <f>'Phase 3 TA 1'!T26+'Phase 3 TA 2'!T26+'Phase 3 TA 3'!T26</f>
        <v>0</v>
      </c>
      <c r="U26" s="251">
        <f>'Labor Rates'!Q26</f>
        <v>0</v>
      </c>
      <c r="V26" s="266">
        <f t="shared" si="15"/>
        <v>0</v>
      </c>
      <c r="W26" s="264">
        <f>'Labor Rates'!S26</f>
        <v>0</v>
      </c>
      <c r="X26" s="266">
        <f t="shared" si="16"/>
        <v>0</v>
      </c>
      <c r="Y26" s="264">
        <f>'Labor Rates'!T26</f>
        <v>0</v>
      </c>
      <c r="Z26" s="269">
        <f t="shared" si="17"/>
        <v>0</v>
      </c>
      <c r="AA26" s="342">
        <f t="shared" si="1"/>
        <v>0</v>
      </c>
      <c r="AB26" s="494">
        <f>'Phase 3 TA 1'!AB26+'Phase 3 TA 2'!AB26+'Phase 3 TA 3'!AB26</f>
        <v>0</v>
      </c>
      <c r="AC26" s="251">
        <f>'Labor Rates'!W26</f>
        <v>0</v>
      </c>
      <c r="AD26" s="266">
        <f t="shared" si="18"/>
        <v>0</v>
      </c>
      <c r="AE26" s="264">
        <f>'Labor Rates'!Y26</f>
        <v>0</v>
      </c>
      <c r="AF26" s="266">
        <f t="shared" si="19"/>
        <v>0</v>
      </c>
      <c r="AG26" s="264">
        <f>'Labor Rates'!Z26</f>
        <v>0</v>
      </c>
      <c r="AH26" s="269">
        <f t="shared" si="20"/>
        <v>0</v>
      </c>
      <c r="AI26" s="342">
        <f t="shared" si="2"/>
        <v>0</v>
      </c>
      <c r="AJ26" s="494">
        <f>'Phase 3 TA 1'!AJ26+'Phase 3 TA 2'!AJ26+'Phase 3 TA 3'!AJ26</f>
        <v>0</v>
      </c>
      <c r="AK26" s="251">
        <f>'Labor Rates'!AC26</f>
        <v>0</v>
      </c>
      <c r="AL26" s="266">
        <f t="shared" si="21"/>
        <v>0</v>
      </c>
      <c r="AM26" s="264">
        <f>'Labor Rates'!AE26</f>
        <v>0</v>
      </c>
      <c r="AN26" s="266">
        <f t="shared" si="22"/>
        <v>0</v>
      </c>
      <c r="AO26" s="264">
        <f>'Labor Rates'!AF26</f>
        <v>0</v>
      </c>
      <c r="AP26" s="269">
        <f t="shared" si="23"/>
        <v>0</v>
      </c>
      <c r="AQ26" s="342">
        <f t="shared" si="3"/>
        <v>0</v>
      </c>
      <c r="AR26" s="494">
        <f>'Phase 3 TA 1'!AR26+'Phase 3 TA 2'!AR26+'Phase 3 TA 3'!AR26</f>
        <v>0</v>
      </c>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494">
        <f>'Phase 3 TA 1'!D27+'Phase 3 TA 2'!D27+'Phase 3 TA 3'!D27</f>
        <v>0</v>
      </c>
      <c r="E27" s="266">
        <f>'Labor Rates'!E27</f>
        <v>0</v>
      </c>
      <c r="F27" s="266">
        <f t="shared" si="8"/>
        <v>0</v>
      </c>
      <c r="G27" s="264">
        <f>'Labor Rates'!G27</f>
        <v>0</v>
      </c>
      <c r="H27" s="266">
        <f t="shared" si="9"/>
        <v>0</v>
      </c>
      <c r="I27" s="264">
        <f>'Labor Rates'!H27</f>
        <v>0</v>
      </c>
      <c r="J27" s="269">
        <f t="shared" si="10"/>
        <v>0</v>
      </c>
      <c r="K27" s="342">
        <f t="shared" si="11"/>
        <v>0</v>
      </c>
      <c r="L27" s="494">
        <f>'Phase 3 TA 1'!L27+'Phase 3 TA 2'!L27+'Phase 3 TA 3'!L27</f>
        <v>0</v>
      </c>
      <c r="M27" s="251">
        <f>'Labor Rates'!K27</f>
        <v>0</v>
      </c>
      <c r="N27" s="266">
        <f t="shared" si="12"/>
        <v>0</v>
      </c>
      <c r="O27" s="264">
        <f>'Labor Rates'!M27</f>
        <v>0</v>
      </c>
      <c r="P27" s="266">
        <f t="shared" si="13"/>
        <v>0</v>
      </c>
      <c r="Q27" s="264">
        <f>'Labor Rates'!N27</f>
        <v>0</v>
      </c>
      <c r="R27" s="269">
        <f t="shared" si="14"/>
        <v>0</v>
      </c>
      <c r="S27" s="342">
        <f t="shared" si="0"/>
        <v>0</v>
      </c>
      <c r="T27" s="494">
        <f>'Phase 3 TA 1'!T27+'Phase 3 TA 2'!T27+'Phase 3 TA 3'!T27</f>
        <v>0</v>
      </c>
      <c r="U27" s="251">
        <f>'Labor Rates'!Q27</f>
        <v>0</v>
      </c>
      <c r="V27" s="266">
        <f t="shared" si="15"/>
        <v>0</v>
      </c>
      <c r="W27" s="264">
        <f>'Labor Rates'!S27</f>
        <v>0</v>
      </c>
      <c r="X27" s="266">
        <f t="shared" si="16"/>
        <v>0</v>
      </c>
      <c r="Y27" s="264">
        <f>'Labor Rates'!T27</f>
        <v>0</v>
      </c>
      <c r="Z27" s="269">
        <f t="shared" si="17"/>
        <v>0</v>
      </c>
      <c r="AA27" s="342">
        <f t="shared" si="1"/>
        <v>0</v>
      </c>
      <c r="AB27" s="494">
        <f>'Phase 3 TA 1'!AB27+'Phase 3 TA 2'!AB27+'Phase 3 TA 3'!AB27</f>
        <v>0</v>
      </c>
      <c r="AC27" s="251">
        <f>'Labor Rates'!W27</f>
        <v>0</v>
      </c>
      <c r="AD27" s="266">
        <f t="shared" si="18"/>
        <v>0</v>
      </c>
      <c r="AE27" s="264">
        <f>'Labor Rates'!Y27</f>
        <v>0</v>
      </c>
      <c r="AF27" s="266">
        <f t="shared" si="19"/>
        <v>0</v>
      </c>
      <c r="AG27" s="264">
        <f>'Labor Rates'!Z27</f>
        <v>0</v>
      </c>
      <c r="AH27" s="269">
        <f t="shared" si="20"/>
        <v>0</v>
      </c>
      <c r="AI27" s="342">
        <f t="shared" si="2"/>
        <v>0</v>
      </c>
      <c r="AJ27" s="494">
        <f>'Phase 3 TA 1'!AJ27+'Phase 3 TA 2'!AJ27+'Phase 3 TA 3'!AJ27</f>
        <v>0</v>
      </c>
      <c r="AK27" s="251">
        <f>'Labor Rates'!AC27</f>
        <v>0</v>
      </c>
      <c r="AL27" s="266">
        <f t="shared" si="21"/>
        <v>0</v>
      </c>
      <c r="AM27" s="264">
        <f>'Labor Rates'!AE27</f>
        <v>0</v>
      </c>
      <c r="AN27" s="266">
        <f t="shared" si="22"/>
        <v>0</v>
      </c>
      <c r="AO27" s="264">
        <f>'Labor Rates'!AF27</f>
        <v>0</v>
      </c>
      <c r="AP27" s="269">
        <f t="shared" si="23"/>
        <v>0</v>
      </c>
      <c r="AQ27" s="342">
        <f t="shared" si="3"/>
        <v>0</v>
      </c>
      <c r="AR27" s="494">
        <f>'Phase 3 TA 1'!AR27+'Phase 3 TA 2'!AR27+'Phase 3 TA 3'!AR27</f>
        <v>0</v>
      </c>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494">
        <f>'Phase 3 TA 1'!D28+'Phase 3 TA 2'!D28+'Phase 3 TA 3'!D28</f>
        <v>0</v>
      </c>
      <c r="E28" s="266">
        <f>'Labor Rates'!E28</f>
        <v>0</v>
      </c>
      <c r="F28" s="266">
        <f t="shared" si="8"/>
        <v>0</v>
      </c>
      <c r="G28" s="264">
        <f>'Labor Rates'!G28</f>
        <v>0</v>
      </c>
      <c r="H28" s="266">
        <f t="shared" si="9"/>
        <v>0</v>
      </c>
      <c r="I28" s="264">
        <f>'Labor Rates'!H28</f>
        <v>0</v>
      </c>
      <c r="J28" s="269">
        <f t="shared" si="10"/>
        <v>0</v>
      </c>
      <c r="K28" s="342">
        <f t="shared" si="11"/>
        <v>0</v>
      </c>
      <c r="L28" s="494">
        <f>'Phase 3 TA 1'!L28+'Phase 3 TA 2'!L28+'Phase 3 TA 3'!L28</f>
        <v>0</v>
      </c>
      <c r="M28" s="251">
        <f>'Labor Rates'!K28</f>
        <v>0</v>
      </c>
      <c r="N28" s="266">
        <f t="shared" si="12"/>
        <v>0</v>
      </c>
      <c r="O28" s="264">
        <f>'Labor Rates'!M28</f>
        <v>0</v>
      </c>
      <c r="P28" s="266">
        <f t="shared" si="13"/>
        <v>0</v>
      </c>
      <c r="Q28" s="264">
        <f>'Labor Rates'!N28</f>
        <v>0</v>
      </c>
      <c r="R28" s="269">
        <f t="shared" si="14"/>
        <v>0</v>
      </c>
      <c r="S28" s="342">
        <f t="shared" si="0"/>
        <v>0</v>
      </c>
      <c r="T28" s="494">
        <f>'Phase 3 TA 1'!T28+'Phase 3 TA 2'!T28+'Phase 3 TA 3'!T28</f>
        <v>0</v>
      </c>
      <c r="U28" s="251">
        <f>'Labor Rates'!Q28</f>
        <v>0</v>
      </c>
      <c r="V28" s="266">
        <f t="shared" si="15"/>
        <v>0</v>
      </c>
      <c r="W28" s="264">
        <f>'Labor Rates'!S28</f>
        <v>0</v>
      </c>
      <c r="X28" s="266">
        <f t="shared" si="16"/>
        <v>0</v>
      </c>
      <c r="Y28" s="264">
        <f>'Labor Rates'!T28</f>
        <v>0</v>
      </c>
      <c r="Z28" s="269">
        <f t="shared" si="17"/>
        <v>0</v>
      </c>
      <c r="AA28" s="342">
        <f t="shared" si="1"/>
        <v>0</v>
      </c>
      <c r="AB28" s="494">
        <f>'Phase 3 TA 1'!AB28+'Phase 3 TA 2'!AB28+'Phase 3 TA 3'!AB28</f>
        <v>0</v>
      </c>
      <c r="AC28" s="251">
        <f>'Labor Rates'!W28</f>
        <v>0</v>
      </c>
      <c r="AD28" s="266">
        <f t="shared" si="18"/>
        <v>0</v>
      </c>
      <c r="AE28" s="264">
        <f>'Labor Rates'!Y28</f>
        <v>0</v>
      </c>
      <c r="AF28" s="266">
        <f t="shared" si="19"/>
        <v>0</v>
      </c>
      <c r="AG28" s="264">
        <f>'Labor Rates'!Z28</f>
        <v>0</v>
      </c>
      <c r="AH28" s="269">
        <f t="shared" si="20"/>
        <v>0</v>
      </c>
      <c r="AI28" s="342">
        <f t="shared" si="2"/>
        <v>0</v>
      </c>
      <c r="AJ28" s="494">
        <f>'Phase 3 TA 1'!AJ28+'Phase 3 TA 2'!AJ28+'Phase 3 TA 3'!AJ28</f>
        <v>0</v>
      </c>
      <c r="AK28" s="251">
        <f>'Labor Rates'!AC28</f>
        <v>0</v>
      </c>
      <c r="AL28" s="266">
        <f t="shared" si="21"/>
        <v>0</v>
      </c>
      <c r="AM28" s="264">
        <f>'Labor Rates'!AE28</f>
        <v>0</v>
      </c>
      <c r="AN28" s="266">
        <f t="shared" si="22"/>
        <v>0</v>
      </c>
      <c r="AO28" s="264">
        <f>'Labor Rates'!AF28</f>
        <v>0</v>
      </c>
      <c r="AP28" s="269">
        <f t="shared" si="23"/>
        <v>0</v>
      </c>
      <c r="AQ28" s="342">
        <f t="shared" si="3"/>
        <v>0</v>
      </c>
      <c r="AR28" s="494">
        <f>'Phase 3 TA 1'!AR28+'Phase 3 TA 2'!AR28+'Phase 3 TA 3'!AR28</f>
        <v>0</v>
      </c>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494">
        <f>'Phase 3 TA 1'!D29+'Phase 3 TA 2'!D29+'Phase 3 TA 3'!D29</f>
        <v>0</v>
      </c>
      <c r="E29" s="266">
        <f>'Labor Rates'!E29</f>
        <v>0</v>
      </c>
      <c r="F29" s="266">
        <f t="shared" si="8"/>
        <v>0</v>
      </c>
      <c r="G29" s="264">
        <f>'Labor Rates'!G29</f>
        <v>0</v>
      </c>
      <c r="H29" s="266">
        <f t="shared" si="9"/>
        <v>0</v>
      </c>
      <c r="I29" s="264">
        <f>'Labor Rates'!H29</f>
        <v>0</v>
      </c>
      <c r="J29" s="269">
        <f t="shared" si="10"/>
        <v>0</v>
      </c>
      <c r="K29" s="342">
        <f t="shared" si="11"/>
        <v>0</v>
      </c>
      <c r="L29" s="494">
        <f>'Phase 3 TA 1'!L29+'Phase 3 TA 2'!L29+'Phase 3 TA 3'!L29</f>
        <v>0</v>
      </c>
      <c r="M29" s="251">
        <f>'Labor Rates'!K29</f>
        <v>0</v>
      </c>
      <c r="N29" s="266">
        <f t="shared" si="12"/>
        <v>0</v>
      </c>
      <c r="O29" s="264">
        <f>'Labor Rates'!M29</f>
        <v>0</v>
      </c>
      <c r="P29" s="266">
        <f t="shared" si="13"/>
        <v>0</v>
      </c>
      <c r="Q29" s="264">
        <f>'Labor Rates'!N29</f>
        <v>0</v>
      </c>
      <c r="R29" s="269">
        <f t="shared" si="14"/>
        <v>0</v>
      </c>
      <c r="S29" s="342">
        <f t="shared" si="0"/>
        <v>0</v>
      </c>
      <c r="T29" s="494">
        <f>'Phase 3 TA 1'!T29+'Phase 3 TA 2'!T29+'Phase 3 TA 3'!T29</f>
        <v>0</v>
      </c>
      <c r="U29" s="251">
        <f>'Labor Rates'!Q29</f>
        <v>0</v>
      </c>
      <c r="V29" s="266">
        <f t="shared" si="15"/>
        <v>0</v>
      </c>
      <c r="W29" s="264">
        <f>'Labor Rates'!S29</f>
        <v>0</v>
      </c>
      <c r="X29" s="266">
        <f t="shared" si="16"/>
        <v>0</v>
      </c>
      <c r="Y29" s="264">
        <f>'Labor Rates'!T29</f>
        <v>0</v>
      </c>
      <c r="Z29" s="269">
        <f t="shared" si="17"/>
        <v>0</v>
      </c>
      <c r="AA29" s="342">
        <f t="shared" si="1"/>
        <v>0</v>
      </c>
      <c r="AB29" s="494">
        <f>'Phase 3 TA 1'!AB29+'Phase 3 TA 2'!AB29+'Phase 3 TA 3'!AB29</f>
        <v>0</v>
      </c>
      <c r="AC29" s="251">
        <f>'Labor Rates'!W29</f>
        <v>0</v>
      </c>
      <c r="AD29" s="266">
        <f t="shared" si="18"/>
        <v>0</v>
      </c>
      <c r="AE29" s="264">
        <f>'Labor Rates'!Y29</f>
        <v>0</v>
      </c>
      <c r="AF29" s="266">
        <f t="shared" si="19"/>
        <v>0</v>
      </c>
      <c r="AG29" s="264">
        <f>'Labor Rates'!Z29</f>
        <v>0</v>
      </c>
      <c r="AH29" s="269">
        <f t="shared" si="20"/>
        <v>0</v>
      </c>
      <c r="AI29" s="342">
        <f t="shared" si="2"/>
        <v>0</v>
      </c>
      <c r="AJ29" s="494">
        <f>'Phase 3 TA 1'!AJ29+'Phase 3 TA 2'!AJ29+'Phase 3 TA 3'!AJ29</f>
        <v>0</v>
      </c>
      <c r="AK29" s="251">
        <f>'Labor Rates'!AC29</f>
        <v>0</v>
      </c>
      <c r="AL29" s="266">
        <f t="shared" si="21"/>
        <v>0</v>
      </c>
      <c r="AM29" s="264">
        <f>'Labor Rates'!AE29</f>
        <v>0</v>
      </c>
      <c r="AN29" s="266">
        <f t="shared" si="22"/>
        <v>0</v>
      </c>
      <c r="AO29" s="264">
        <f>'Labor Rates'!AF29</f>
        <v>0</v>
      </c>
      <c r="AP29" s="269">
        <f t="shared" si="23"/>
        <v>0</v>
      </c>
      <c r="AQ29" s="342">
        <f t="shared" si="3"/>
        <v>0</v>
      </c>
      <c r="AR29" s="494">
        <f>'Phase 3 TA 1'!AR29+'Phase 3 TA 2'!AR29+'Phase 3 TA 3'!AR29</f>
        <v>0</v>
      </c>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494">
        <f>'Phase 3 TA 1'!D30+'Phase 3 TA 2'!D30+'Phase 3 TA 3'!D30</f>
        <v>0</v>
      </c>
      <c r="E30" s="266">
        <f>'Labor Rates'!E30</f>
        <v>0</v>
      </c>
      <c r="F30" s="266">
        <f t="shared" si="8"/>
        <v>0</v>
      </c>
      <c r="G30" s="264">
        <f>'Labor Rates'!G30</f>
        <v>0</v>
      </c>
      <c r="H30" s="266">
        <f t="shared" si="9"/>
        <v>0</v>
      </c>
      <c r="I30" s="264">
        <f>'Labor Rates'!H30</f>
        <v>0</v>
      </c>
      <c r="J30" s="269">
        <f t="shared" si="10"/>
        <v>0</v>
      </c>
      <c r="K30" s="342">
        <f t="shared" si="11"/>
        <v>0</v>
      </c>
      <c r="L30" s="494">
        <f>'Phase 3 TA 1'!L30+'Phase 3 TA 2'!L30+'Phase 3 TA 3'!L30</f>
        <v>0</v>
      </c>
      <c r="M30" s="251">
        <f>'Labor Rates'!K30</f>
        <v>0</v>
      </c>
      <c r="N30" s="266">
        <f t="shared" si="12"/>
        <v>0</v>
      </c>
      <c r="O30" s="264">
        <f>'Labor Rates'!M30</f>
        <v>0</v>
      </c>
      <c r="P30" s="266">
        <f t="shared" si="13"/>
        <v>0</v>
      </c>
      <c r="Q30" s="264">
        <f>'Labor Rates'!N30</f>
        <v>0</v>
      </c>
      <c r="R30" s="269">
        <f t="shared" si="14"/>
        <v>0</v>
      </c>
      <c r="S30" s="342">
        <f t="shared" si="0"/>
        <v>0</v>
      </c>
      <c r="T30" s="494">
        <f>'Phase 3 TA 1'!T30+'Phase 3 TA 2'!T30+'Phase 3 TA 3'!T30</f>
        <v>0</v>
      </c>
      <c r="U30" s="251">
        <f>'Labor Rates'!Q30</f>
        <v>0</v>
      </c>
      <c r="V30" s="266">
        <f t="shared" si="15"/>
        <v>0</v>
      </c>
      <c r="W30" s="264">
        <f>'Labor Rates'!S30</f>
        <v>0</v>
      </c>
      <c r="X30" s="266">
        <f t="shared" si="16"/>
        <v>0</v>
      </c>
      <c r="Y30" s="264">
        <f>'Labor Rates'!T30</f>
        <v>0</v>
      </c>
      <c r="Z30" s="269">
        <f t="shared" si="17"/>
        <v>0</v>
      </c>
      <c r="AA30" s="342">
        <f t="shared" si="1"/>
        <v>0</v>
      </c>
      <c r="AB30" s="494">
        <f>'Phase 3 TA 1'!AB30+'Phase 3 TA 2'!AB30+'Phase 3 TA 3'!AB30</f>
        <v>0</v>
      </c>
      <c r="AC30" s="251">
        <f>'Labor Rates'!W30</f>
        <v>0</v>
      </c>
      <c r="AD30" s="266">
        <f t="shared" si="18"/>
        <v>0</v>
      </c>
      <c r="AE30" s="264">
        <f>'Labor Rates'!Y30</f>
        <v>0</v>
      </c>
      <c r="AF30" s="266">
        <f t="shared" si="19"/>
        <v>0</v>
      </c>
      <c r="AG30" s="264">
        <f>'Labor Rates'!Z30</f>
        <v>0</v>
      </c>
      <c r="AH30" s="269">
        <f t="shared" si="20"/>
        <v>0</v>
      </c>
      <c r="AI30" s="342">
        <f t="shared" si="2"/>
        <v>0</v>
      </c>
      <c r="AJ30" s="494">
        <f>'Phase 3 TA 1'!AJ30+'Phase 3 TA 2'!AJ30+'Phase 3 TA 3'!AJ30</f>
        <v>0</v>
      </c>
      <c r="AK30" s="251">
        <f>'Labor Rates'!AC30</f>
        <v>0</v>
      </c>
      <c r="AL30" s="266">
        <f t="shared" si="21"/>
        <v>0</v>
      </c>
      <c r="AM30" s="264">
        <f>'Labor Rates'!AE30</f>
        <v>0</v>
      </c>
      <c r="AN30" s="266">
        <f t="shared" si="22"/>
        <v>0</v>
      </c>
      <c r="AO30" s="264">
        <f>'Labor Rates'!AF30</f>
        <v>0</v>
      </c>
      <c r="AP30" s="269">
        <f t="shared" si="23"/>
        <v>0</v>
      </c>
      <c r="AQ30" s="342">
        <f t="shared" si="3"/>
        <v>0</v>
      </c>
      <c r="AR30" s="494">
        <f>'Phase 3 TA 1'!AR30+'Phase 3 TA 2'!AR30+'Phase 3 TA 3'!AR30</f>
        <v>0</v>
      </c>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494">
        <f>'Phase 3 TA 1'!D31+'Phase 3 TA 2'!D31+'Phase 3 TA 3'!D31</f>
        <v>0</v>
      </c>
      <c r="E31" s="266">
        <f>'Labor Rates'!E31</f>
        <v>0</v>
      </c>
      <c r="F31" s="266">
        <f t="shared" si="8"/>
        <v>0</v>
      </c>
      <c r="G31" s="264">
        <f>'Labor Rates'!G31</f>
        <v>0</v>
      </c>
      <c r="H31" s="266">
        <f t="shared" si="9"/>
        <v>0</v>
      </c>
      <c r="I31" s="264">
        <f>'Labor Rates'!H31</f>
        <v>0</v>
      </c>
      <c r="J31" s="269">
        <f t="shared" si="10"/>
        <v>0</v>
      </c>
      <c r="K31" s="342">
        <f t="shared" si="11"/>
        <v>0</v>
      </c>
      <c r="L31" s="494">
        <f>'Phase 3 TA 1'!L31+'Phase 3 TA 2'!L31+'Phase 3 TA 3'!L31</f>
        <v>0</v>
      </c>
      <c r="M31" s="251">
        <f>'Labor Rates'!K31</f>
        <v>0</v>
      </c>
      <c r="N31" s="266">
        <f t="shared" si="12"/>
        <v>0</v>
      </c>
      <c r="O31" s="264">
        <f>'Labor Rates'!M31</f>
        <v>0</v>
      </c>
      <c r="P31" s="266">
        <f t="shared" si="13"/>
        <v>0</v>
      </c>
      <c r="Q31" s="264">
        <f>'Labor Rates'!N31</f>
        <v>0</v>
      </c>
      <c r="R31" s="269">
        <f t="shared" si="14"/>
        <v>0</v>
      </c>
      <c r="S31" s="342">
        <f t="shared" si="0"/>
        <v>0</v>
      </c>
      <c r="T31" s="494">
        <f>'Phase 3 TA 1'!T31+'Phase 3 TA 2'!T31+'Phase 3 TA 3'!T31</f>
        <v>0</v>
      </c>
      <c r="U31" s="251">
        <f>'Labor Rates'!Q31</f>
        <v>0</v>
      </c>
      <c r="V31" s="266">
        <f t="shared" si="15"/>
        <v>0</v>
      </c>
      <c r="W31" s="264">
        <f>'Labor Rates'!S31</f>
        <v>0</v>
      </c>
      <c r="X31" s="266">
        <f t="shared" si="16"/>
        <v>0</v>
      </c>
      <c r="Y31" s="264">
        <f>'Labor Rates'!T31</f>
        <v>0</v>
      </c>
      <c r="Z31" s="269">
        <f t="shared" si="17"/>
        <v>0</v>
      </c>
      <c r="AA31" s="342">
        <f t="shared" si="1"/>
        <v>0</v>
      </c>
      <c r="AB31" s="494">
        <f>'Phase 3 TA 1'!AB31+'Phase 3 TA 2'!AB31+'Phase 3 TA 3'!AB31</f>
        <v>0</v>
      </c>
      <c r="AC31" s="251">
        <f>'Labor Rates'!W31</f>
        <v>0</v>
      </c>
      <c r="AD31" s="266">
        <f t="shared" si="18"/>
        <v>0</v>
      </c>
      <c r="AE31" s="264">
        <f>'Labor Rates'!Y31</f>
        <v>0</v>
      </c>
      <c r="AF31" s="266">
        <f t="shared" si="19"/>
        <v>0</v>
      </c>
      <c r="AG31" s="264">
        <f>'Labor Rates'!Z31</f>
        <v>0</v>
      </c>
      <c r="AH31" s="269">
        <f t="shared" si="20"/>
        <v>0</v>
      </c>
      <c r="AI31" s="342">
        <f t="shared" si="2"/>
        <v>0</v>
      </c>
      <c r="AJ31" s="494">
        <f>'Phase 3 TA 1'!AJ31+'Phase 3 TA 2'!AJ31+'Phase 3 TA 3'!AJ31</f>
        <v>0</v>
      </c>
      <c r="AK31" s="251">
        <f>'Labor Rates'!AC31</f>
        <v>0</v>
      </c>
      <c r="AL31" s="266">
        <f t="shared" si="21"/>
        <v>0</v>
      </c>
      <c r="AM31" s="264">
        <f>'Labor Rates'!AE31</f>
        <v>0</v>
      </c>
      <c r="AN31" s="266">
        <f t="shared" si="22"/>
        <v>0</v>
      </c>
      <c r="AO31" s="264">
        <f>'Labor Rates'!AF31</f>
        <v>0</v>
      </c>
      <c r="AP31" s="269">
        <f t="shared" si="23"/>
        <v>0</v>
      </c>
      <c r="AQ31" s="342">
        <f t="shared" si="3"/>
        <v>0</v>
      </c>
      <c r="AR31" s="494">
        <f>'Phase 3 TA 1'!AR31+'Phase 3 TA 2'!AR31+'Phase 3 TA 3'!AR31</f>
        <v>0</v>
      </c>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42">
        <f>'Phase 3 TA 1'!K40+'Phase 3 TA 2'!K40+'Phase 3 TA 3'!K40</f>
        <v>0</v>
      </c>
      <c r="L40" s="374"/>
      <c r="M40" s="375"/>
      <c r="N40" s="376"/>
      <c r="O40" s="376"/>
      <c r="P40" s="376"/>
      <c r="Q40" s="376"/>
      <c r="R40" s="376"/>
      <c r="S40" s="342">
        <f>'Phase 3 TA 1'!S40+'Phase 3 TA 2'!S40+'Phase 3 TA 3'!S40</f>
        <v>0</v>
      </c>
      <c r="T40" s="374"/>
      <c r="U40" s="375"/>
      <c r="V40" s="376"/>
      <c r="W40" s="376"/>
      <c r="X40" s="376"/>
      <c r="Y40" s="376"/>
      <c r="Z40" s="376"/>
      <c r="AA40" s="342">
        <f>'Phase 3 TA 1'!AA40+'Phase 3 TA 2'!AA40+'Phase 3 TA 3'!AA40</f>
        <v>0</v>
      </c>
      <c r="AB40" s="374"/>
      <c r="AC40" s="375"/>
      <c r="AD40" s="376"/>
      <c r="AE40" s="376"/>
      <c r="AF40" s="376"/>
      <c r="AG40" s="376"/>
      <c r="AH40" s="376"/>
      <c r="AI40" s="342">
        <f>'Phase 3 TA 1'!AI40+'Phase 3 TA 2'!AI40+'Phase 3 TA 3'!AI40</f>
        <v>0</v>
      </c>
      <c r="AJ40" s="374"/>
      <c r="AK40" s="375"/>
      <c r="AL40" s="376"/>
      <c r="AM40" s="376"/>
      <c r="AN40" s="376"/>
      <c r="AO40" s="376"/>
      <c r="AP40" s="376"/>
      <c r="AQ40" s="342">
        <f>'Phase 3 TA 1'!AQ40+'Phase 3 TA 2'!AQ40+'Phase 3 TA 3'!AQ40</f>
        <v>0</v>
      </c>
      <c r="AR40" s="378"/>
      <c r="AS40" s="374"/>
      <c r="AT40" s="374"/>
      <c r="AU40" s="374"/>
      <c r="AV40" s="374"/>
      <c r="AW40" s="374"/>
      <c r="AX40" s="376"/>
      <c r="AY40" s="342">
        <f>'Phase 3 TA 1'!AY40+'Phase 3 TA 2'!AY40+'Phase 3 TA 3'!AY40</f>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42">
        <f>'Phase 3 TA 1'!K41+'Phase 3 TA 2'!K41+'Phase 3 TA 3'!K41</f>
        <v>0</v>
      </c>
      <c r="L41" s="374"/>
      <c r="M41" s="375"/>
      <c r="N41" s="376"/>
      <c r="O41" s="376"/>
      <c r="P41" s="376"/>
      <c r="Q41" s="376"/>
      <c r="R41" s="376"/>
      <c r="S41" s="342">
        <f>'Phase 3 TA 1'!S41+'Phase 3 TA 2'!S41+'Phase 3 TA 3'!S41</f>
        <v>0</v>
      </c>
      <c r="T41" s="374"/>
      <c r="U41" s="375"/>
      <c r="V41" s="376"/>
      <c r="W41" s="376"/>
      <c r="X41" s="376"/>
      <c r="Y41" s="376"/>
      <c r="Z41" s="376"/>
      <c r="AA41" s="342">
        <f>'Phase 3 TA 1'!AA41+'Phase 3 TA 2'!AA41+'Phase 3 TA 3'!AA41</f>
        <v>0</v>
      </c>
      <c r="AB41" s="374"/>
      <c r="AC41" s="375"/>
      <c r="AD41" s="376"/>
      <c r="AE41" s="376"/>
      <c r="AF41" s="376"/>
      <c r="AG41" s="376"/>
      <c r="AH41" s="376"/>
      <c r="AI41" s="342">
        <f>'Phase 3 TA 1'!AI41+'Phase 3 TA 2'!AI41+'Phase 3 TA 3'!AI41</f>
        <v>0</v>
      </c>
      <c r="AJ41" s="374"/>
      <c r="AK41" s="375"/>
      <c r="AL41" s="376"/>
      <c r="AM41" s="376"/>
      <c r="AN41" s="376"/>
      <c r="AO41" s="376"/>
      <c r="AP41" s="376"/>
      <c r="AQ41" s="342">
        <f>'Phase 3 TA 1'!AQ41+'Phase 3 TA 2'!AQ41+'Phase 3 TA 3'!AQ41</f>
        <v>0</v>
      </c>
      <c r="AR41" s="378"/>
      <c r="AS41" s="374"/>
      <c r="AT41" s="374"/>
      <c r="AU41" s="374"/>
      <c r="AV41" s="374"/>
      <c r="AW41" s="374"/>
      <c r="AX41" s="376"/>
      <c r="AY41" s="342">
        <f>'Phase 3 TA 1'!AY41+'Phase 3 TA 2'!AY41+'Phase 3 TA 3'!AY41</f>
        <v>0</v>
      </c>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42">
        <f>'Phase 3 TA 1'!K42+'Phase 3 TA 2'!K42+'Phase 3 TA 3'!K42</f>
        <v>0</v>
      </c>
      <c r="L42" s="374"/>
      <c r="M42" s="375"/>
      <c r="N42" s="376"/>
      <c r="O42" s="376"/>
      <c r="P42" s="376"/>
      <c r="Q42" s="376"/>
      <c r="R42" s="376"/>
      <c r="S42" s="342">
        <f>'Phase 3 TA 1'!S42+'Phase 3 TA 2'!S42+'Phase 3 TA 3'!S42</f>
        <v>0</v>
      </c>
      <c r="T42" s="374"/>
      <c r="U42" s="375"/>
      <c r="V42" s="376"/>
      <c r="W42" s="376"/>
      <c r="X42" s="376"/>
      <c r="Y42" s="376"/>
      <c r="Z42" s="376"/>
      <c r="AA42" s="342">
        <f>'Phase 3 TA 1'!AA42+'Phase 3 TA 2'!AA42+'Phase 3 TA 3'!AA42</f>
        <v>0</v>
      </c>
      <c r="AB42" s="374"/>
      <c r="AC42" s="375"/>
      <c r="AD42" s="376"/>
      <c r="AE42" s="376"/>
      <c r="AF42" s="376"/>
      <c r="AG42" s="376"/>
      <c r="AH42" s="376"/>
      <c r="AI42" s="342">
        <f>'Phase 3 TA 1'!AI42+'Phase 3 TA 2'!AI42+'Phase 3 TA 3'!AI42</f>
        <v>0</v>
      </c>
      <c r="AJ42" s="374"/>
      <c r="AK42" s="375"/>
      <c r="AL42" s="376"/>
      <c r="AM42" s="376"/>
      <c r="AN42" s="376"/>
      <c r="AO42" s="376"/>
      <c r="AP42" s="376"/>
      <c r="AQ42" s="342">
        <f>'Phase 3 TA 1'!AQ42+'Phase 3 TA 2'!AQ42+'Phase 3 TA 3'!AQ42</f>
        <v>0</v>
      </c>
      <c r="AR42" s="378"/>
      <c r="AS42" s="374"/>
      <c r="AT42" s="374"/>
      <c r="AU42" s="374"/>
      <c r="AV42" s="374"/>
      <c r="AW42" s="374"/>
      <c r="AX42" s="376"/>
      <c r="AY42" s="342">
        <f>'Phase 3 TA 1'!AY42+'Phase 3 TA 2'!AY42+'Phase 3 TA 3'!AY42</f>
        <v>0</v>
      </c>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42">
        <f>'Phase 3 TA 1'!K43+'Phase 3 TA 2'!K43+'Phase 3 TA 3'!K43</f>
        <v>0</v>
      </c>
      <c r="L43" s="374"/>
      <c r="M43" s="375"/>
      <c r="N43" s="376"/>
      <c r="O43" s="376"/>
      <c r="P43" s="376"/>
      <c r="Q43" s="376"/>
      <c r="R43" s="376"/>
      <c r="S43" s="342">
        <f>'Phase 3 TA 1'!S43+'Phase 3 TA 2'!S43+'Phase 3 TA 3'!S43</f>
        <v>0</v>
      </c>
      <c r="T43" s="374"/>
      <c r="U43" s="375"/>
      <c r="V43" s="376"/>
      <c r="W43" s="376"/>
      <c r="X43" s="376"/>
      <c r="Y43" s="376"/>
      <c r="Z43" s="376"/>
      <c r="AA43" s="342">
        <f>'Phase 3 TA 1'!AA43+'Phase 3 TA 2'!AA43+'Phase 3 TA 3'!AA43</f>
        <v>0</v>
      </c>
      <c r="AB43" s="374"/>
      <c r="AC43" s="375"/>
      <c r="AD43" s="376"/>
      <c r="AE43" s="376"/>
      <c r="AF43" s="376"/>
      <c r="AG43" s="376"/>
      <c r="AH43" s="376"/>
      <c r="AI43" s="342">
        <f>'Phase 3 TA 1'!AI43+'Phase 3 TA 2'!AI43+'Phase 3 TA 3'!AI43</f>
        <v>0</v>
      </c>
      <c r="AJ43" s="374"/>
      <c r="AK43" s="375"/>
      <c r="AL43" s="376"/>
      <c r="AM43" s="376"/>
      <c r="AN43" s="376"/>
      <c r="AO43" s="376"/>
      <c r="AP43" s="376"/>
      <c r="AQ43" s="342">
        <f>'Phase 3 TA 1'!AQ43+'Phase 3 TA 2'!AQ43+'Phase 3 TA 3'!AQ43</f>
        <v>0</v>
      </c>
      <c r="AR43" s="378"/>
      <c r="AS43" s="374"/>
      <c r="AT43" s="374"/>
      <c r="AU43" s="374"/>
      <c r="AV43" s="374"/>
      <c r="AW43" s="374"/>
      <c r="AX43" s="376"/>
      <c r="AY43" s="342">
        <f>'Phase 3 TA 1'!AY43+'Phase 3 TA 2'!AY43+'Phase 3 TA 3'!AY43</f>
        <v>0</v>
      </c>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494">
        <f>'Phase 3 TA 1'!D46+'Phase 3 TA 2'!D46+'Phase 3 TA 3'!D46</f>
        <v>0</v>
      </c>
      <c r="E46" s="266">
        <f>'Phase 3 TA 1'!E46</f>
        <v>0</v>
      </c>
      <c r="F46" s="373"/>
      <c r="G46" s="373"/>
      <c r="H46" s="373"/>
      <c r="I46" s="373"/>
      <c r="J46" s="373"/>
      <c r="K46" s="342">
        <f>D46*E46</f>
        <v>0</v>
      </c>
      <c r="L46" s="494">
        <f>'Phase 3 TA 1'!L46+'Phase 3 TA 2'!L46+'Phase 3 TA 3'!L46</f>
        <v>0</v>
      </c>
      <c r="M46" s="266">
        <f>'Phase 3 TA 1'!M46</f>
        <v>0</v>
      </c>
      <c r="N46" s="373"/>
      <c r="O46" s="373"/>
      <c r="P46" s="373"/>
      <c r="Q46" s="373"/>
      <c r="R46" s="373"/>
      <c r="S46" s="342">
        <f>L46*M46</f>
        <v>0</v>
      </c>
      <c r="T46" s="494">
        <f>'Phase 3 TA 1'!T46+'Phase 3 TA 2'!T46+'Phase 3 TA 3'!T46</f>
        <v>0</v>
      </c>
      <c r="U46" s="266">
        <f>'Phase 3 TA 1'!U46</f>
        <v>0</v>
      </c>
      <c r="V46" s="373"/>
      <c r="W46" s="373"/>
      <c r="X46" s="373"/>
      <c r="Y46" s="373"/>
      <c r="Z46" s="373"/>
      <c r="AA46" s="342">
        <f>T46*U46</f>
        <v>0</v>
      </c>
      <c r="AB46" s="494">
        <f>'Phase 3 TA 1'!AB46+'Phase 3 TA 2'!AB46+'Phase 3 TA 3'!AB46</f>
        <v>0</v>
      </c>
      <c r="AC46" s="266">
        <f>'Phase 3 TA 1'!AC46</f>
        <v>0</v>
      </c>
      <c r="AD46" s="373"/>
      <c r="AE46" s="373"/>
      <c r="AF46" s="373"/>
      <c r="AG46" s="373"/>
      <c r="AH46" s="373"/>
      <c r="AI46" s="342">
        <f>AB46*AC46</f>
        <v>0</v>
      </c>
      <c r="AJ46" s="494">
        <f>'Phase 3 TA 1'!AJ46+'Phase 3 TA 2'!AJ46+'Phase 3 TA 3'!AJ46</f>
        <v>0</v>
      </c>
      <c r="AK46" s="266">
        <f>'Phase 3 TA 1'!AK46</f>
        <v>0</v>
      </c>
      <c r="AL46" s="373"/>
      <c r="AM46" s="373"/>
      <c r="AN46" s="373"/>
      <c r="AO46" s="373"/>
      <c r="AP46" s="373"/>
      <c r="AQ46" s="342">
        <f>AJ46*AK46</f>
        <v>0</v>
      </c>
      <c r="AR46" s="494">
        <f>'Phase 3 TA 1'!AR46+'Phase 3 TA 2'!AR46+'Phase 3 TA 3'!AR46</f>
        <v>0</v>
      </c>
      <c r="AS46" s="266">
        <f>'Phase 3 TA 1'!AS46</f>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494">
        <f>'Phase 3 TA 1'!D47+'Phase 3 TA 2'!D47+'Phase 3 TA 3'!D47</f>
        <v>0</v>
      </c>
      <c r="E47" s="266">
        <f>'Phase 3 TA 1'!E47</f>
        <v>0</v>
      </c>
      <c r="F47" s="373"/>
      <c r="G47" s="373"/>
      <c r="H47" s="373"/>
      <c r="I47" s="373"/>
      <c r="J47" s="373"/>
      <c r="K47" s="342">
        <f t="shared" ref="K47:K49" si="27">D47*E47</f>
        <v>0</v>
      </c>
      <c r="L47" s="494">
        <f>'Phase 3 TA 1'!L47+'Phase 3 TA 2'!L47+'Phase 3 TA 3'!L47</f>
        <v>0</v>
      </c>
      <c r="M47" s="266">
        <f>'Phase 3 TA 1'!M47</f>
        <v>0</v>
      </c>
      <c r="N47" s="373"/>
      <c r="O47" s="373"/>
      <c r="P47" s="373"/>
      <c r="Q47" s="373"/>
      <c r="R47" s="373"/>
      <c r="S47" s="342">
        <f t="shared" ref="S47:S49" si="28">L47*M47</f>
        <v>0</v>
      </c>
      <c r="T47" s="494">
        <f>'Phase 3 TA 1'!T47+'Phase 3 TA 2'!T47+'Phase 3 TA 3'!T47</f>
        <v>0</v>
      </c>
      <c r="U47" s="266">
        <f>'Phase 3 TA 1'!U47</f>
        <v>0</v>
      </c>
      <c r="V47" s="373"/>
      <c r="W47" s="373"/>
      <c r="X47" s="373"/>
      <c r="Y47" s="373"/>
      <c r="Z47" s="373"/>
      <c r="AA47" s="342">
        <f t="shared" ref="AA47:AA49" si="29">T47*U47</f>
        <v>0</v>
      </c>
      <c r="AB47" s="494">
        <f>'Phase 3 TA 1'!AB47+'Phase 3 TA 2'!AB47+'Phase 3 TA 3'!AB47</f>
        <v>0</v>
      </c>
      <c r="AC47" s="266">
        <f>'Phase 3 TA 1'!AC47</f>
        <v>0</v>
      </c>
      <c r="AD47" s="373"/>
      <c r="AE47" s="373"/>
      <c r="AF47" s="373"/>
      <c r="AG47" s="373"/>
      <c r="AH47" s="373"/>
      <c r="AI47" s="342">
        <f t="shared" ref="AI47:AI49" si="30">AB47*AC47</f>
        <v>0</v>
      </c>
      <c r="AJ47" s="494">
        <f>'Phase 3 TA 1'!AJ47+'Phase 3 TA 2'!AJ47+'Phase 3 TA 3'!AJ47</f>
        <v>0</v>
      </c>
      <c r="AK47" s="266">
        <f>'Phase 3 TA 1'!AK47</f>
        <v>0</v>
      </c>
      <c r="AL47" s="373"/>
      <c r="AM47" s="373"/>
      <c r="AN47" s="373"/>
      <c r="AO47" s="373"/>
      <c r="AP47" s="373"/>
      <c r="AQ47" s="342">
        <f t="shared" ref="AQ47:AQ49" si="31">AJ47*AK47</f>
        <v>0</v>
      </c>
      <c r="AR47" s="494">
        <f>'Phase 3 TA 1'!AR47+'Phase 3 TA 2'!AR47+'Phase 3 TA 3'!AR47</f>
        <v>0</v>
      </c>
      <c r="AS47" s="266">
        <f>'Phase 3 TA 1'!AS47</f>
        <v>0</v>
      </c>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494">
        <f>'Phase 3 TA 1'!D48+'Phase 3 TA 2'!D48+'Phase 3 TA 3'!D48</f>
        <v>0</v>
      </c>
      <c r="E48" s="266">
        <f>'Phase 3 TA 1'!E48</f>
        <v>0</v>
      </c>
      <c r="F48" s="373"/>
      <c r="G48" s="373"/>
      <c r="H48" s="373"/>
      <c r="I48" s="373"/>
      <c r="J48" s="373"/>
      <c r="K48" s="342">
        <f t="shared" si="27"/>
        <v>0</v>
      </c>
      <c r="L48" s="494">
        <f>'Phase 3 TA 1'!L48+'Phase 3 TA 2'!L48+'Phase 3 TA 3'!L48</f>
        <v>0</v>
      </c>
      <c r="M48" s="266">
        <f>'Phase 3 TA 1'!M48</f>
        <v>0</v>
      </c>
      <c r="N48" s="373"/>
      <c r="O48" s="373"/>
      <c r="P48" s="373"/>
      <c r="Q48" s="373"/>
      <c r="R48" s="373"/>
      <c r="S48" s="342">
        <f t="shared" si="28"/>
        <v>0</v>
      </c>
      <c r="T48" s="494">
        <f>'Phase 3 TA 1'!T48+'Phase 3 TA 2'!T48+'Phase 3 TA 3'!T48</f>
        <v>0</v>
      </c>
      <c r="U48" s="266">
        <f>'Phase 3 TA 1'!U48</f>
        <v>0</v>
      </c>
      <c r="V48" s="373"/>
      <c r="W48" s="373"/>
      <c r="X48" s="373"/>
      <c r="Y48" s="373"/>
      <c r="Z48" s="373"/>
      <c r="AA48" s="342">
        <f t="shared" si="29"/>
        <v>0</v>
      </c>
      <c r="AB48" s="494">
        <f>'Phase 3 TA 1'!AB48+'Phase 3 TA 2'!AB48+'Phase 3 TA 3'!AB48</f>
        <v>0</v>
      </c>
      <c r="AC48" s="266">
        <f>'Phase 3 TA 1'!AC48</f>
        <v>0</v>
      </c>
      <c r="AD48" s="373"/>
      <c r="AE48" s="373"/>
      <c r="AF48" s="373"/>
      <c r="AG48" s="373"/>
      <c r="AH48" s="373"/>
      <c r="AI48" s="342">
        <f t="shared" si="30"/>
        <v>0</v>
      </c>
      <c r="AJ48" s="494">
        <f>'Phase 3 TA 1'!AJ48+'Phase 3 TA 2'!AJ48+'Phase 3 TA 3'!AJ48</f>
        <v>0</v>
      </c>
      <c r="AK48" s="266">
        <f>'Phase 3 TA 1'!AK48</f>
        <v>0</v>
      </c>
      <c r="AL48" s="373"/>
      <c r="AM48" s="373"/>
      <c r="AN48" s="373"/>
      <c r="AO48" s="373"/>
      <c r="AP48" s="373"/>
      <c r="AQ48" s="342">
        <f t="shared" si="31"/>
        <v>0</v>
      </c>
      <c r="AR48" s="494">
        <f>'Phase 3 TA 1'!AR48+'Phase 3 TA 2'!AR48+'Phase 3 TA 3'!AR48</f>
        <v>0</v>
      </c>
      <c r="AS48" s="266">
        <f>'Phase 3 TA 1'!AS48</f>
        <v>0</v>
      </c>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494">
        <f>'Phase 3 TA 1'!D49+'Phase 3 TA 2'!D49+'Phase 3 TA 3'!D49</f>
        <v>0</v>
      </c>
      <c r="E49" s="266">
        <f>'Phase 3 TA 1'!E49</f>
        <v>0</v>
      </c>
      <c r="F49" s="373"/>
      <c r="G49" s="373"/>
      <c r="H49" s="373"/>
      <c r="I49" s="373"/>
      <c r="J49" s="373"/>
      <c r="K49" s="342">
        <f t="shared" si="27"/>
        <v>0</v>
      </c>
      <c r="L49" s="494">
        <f>'Phase 3 TA 1'!L49+'Phase 3 TA 2'!L49+'Phase 3 TA 3'!L49</f>
        <v>0</v>
      </c>
      <c r="M49" s="266">
        <f>'Phase 3 TA 1'!M49</f>
        <v>0</v>
      </c>
      <c r="N49" s="373"/>
      <c r="O49" s="373"/>
      <c r="P49" s="373"/>
      <c r="Q49" s="373"/>
      <c r="R49" s="373"/>
      <c r="S49" s="342">
        <f t="shared" si="28"/>
        <v>0</v>
      </c>
      <c r="T49" s="494">
        <f>'Phase 3 TA 1'!T49+'Phase 3 TA 2'!T49+'Phase 3 TA 3'!T49</f>
        <v>0</v>
      </c>
      <c r="U49" s="266">
        <f>'Phase 3 TA 1'!U49</f>
        <v>0</v>
      </c>
      <c r="V49" s="373"/>
      <c r="W49" s="373"/>
      <c r="X49" s="373"/>
      <c r="Y49" s="373"/>
      <c r="Z49" s="373"/>
      <c r="AA49" s="342">
        <f t="shared" si="29"/>
        <v>0</v>
      </c>
      <c r="AB49" s="494">
        <f>'Phase 3 TA 1'!AB49+'Phase 3 TA 2'!AB49+'Phase 3 TA 3'!AB49</f>
        <v>0</v>
      </c>
      <c r="AC49" s="266">
        <f>'Phase 3 TA 1'!AC49</f>
        <v>0</v>
      </c>
      <c r="AD49" s="373"/>
      <c r="AE49" s="373"/>
      <c r="AF49" s="373"/>
      <c r="AG49" s="373"/>
      <c r="AH49" s="373"/>
      <c r="AI49" s="342">
        <f t="shared" si="30"/>
        <v>0</v>
      </c>
      <c r="AJ49" s="494">
        <f>'Phase 3 TA 1'!AJ49+'Phase 3 TA 2'!AJ49+'Phase 3 TA 3'!AJ49</f>
        <v>0</v>
      </c>
      <c r="AK49" s="266">
        <f>'Phase 3 TA 1'!AK49</f>
        <v>0</v>
      </c>
      <c r="AL49" s="373"/>
      <c r="AM49" s="373"/>
      <c r="AN49" s="373"/>
      <c r="AO49" s="373"/>
      <c r="AP49" s="373"/>
      <c r="AQ49" s="342">
        <f t="shared" si="31"/>
        <v>0</v>
      </c>
      <c r="AR49" s="494">
        <f>'Phase 3 TA 1'!AR49+'Phase 3 TA 2'!AR49+'Phase 3 TA 3'!AR49</f>
        <v>0</v>
      </c>
      <c r="AS49" s="266">
        <f>'Phase 3 TA 1'!AS49</f>
        <v>0</v>
      </c>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42">
        <f>'Phase 3 TA 1'!K52+'Phase 3 TA 2'!K52+'Phase 3 TA 3'!K52</f>
        <v>0</v>
      </c>
      <c r="L52" s="374"/>
      <c r="M52" s="375"/>
      <c r="N52" s="376"/>
      <c r="O52" s="376"/>
      <c r="P52" s="376"/>
      <c r="Q52" s="376"/>
      <c r="R52" s="376"/>
      <c r="S52" s="342">
        <f>'Phase 3 TA 1'!S52+'Phase 3 TA 2'!S52+'Phase 3 TA 3'!S52</f>
        <v>0</v>
      </c>
      <c r="T52" s="374"/>
      <c r="U52" s="375"/>
      <c r="V52" s="376"/>
      <c r="W52" s="376"/>
      <c r="X52" s="376"/>
      <c r="Y52" s="376"/>
      <c r="Z52" s="376"/>
      <c r="AA52" s="342">
        <f>'Phase 3 TA 1'!AA52+'Phase 3 TA 2'!AA52+'Phase 3 TA 3'!AA52</f>
        <v>0</v>
      </c>
      <c r="AB52" s="374"/>
      <c r="AC52" s="375"/>
      <c r="AD52" s="376"/>
      <c r="AE52" s="376"/>
      <c r="AF52" s="376"/>
      <c r="AG52" s="376"/>
      <c r="AH52" s="376"/>
      <c r="AI52" s="342">
        <f>'Phase 3 TA 1'!AI52+'Phase 3 TA 2'!AI52+'Phase 3 TA 3'!AI52</f>
        <v>0</v>
      </c>
      <c r="AJ52" s="374"/>
      <c r="AK52" s="375"/>
      <c r="AL52" s="376"/>
      <c r="AM52" s="376"/>
      <c r="AN52" s="376"/>
      <c r="AO52" s="376"/>
      <c r="AP52" s="376"/>
      <c r="AQ52" s="342">
        <f>'Phase 3 TA 1'!AQ52+'Phase 3 TA 2'!AQ52+'Phase 3 TA 3'!AQ52</f>
        <v>0</v>
      </c>
      <c r="AR52" s="378"/>
      <c r="AS52" s="374"/>
      <c r="AT52" s="374"/>
      <c r="AU52" s="374"/>
      <c r="AV52" s="374"/>
      <c r="AW52" s="374"/>
      <c r="AX52" s="376"/>
      <c r="AY52" s="342">
        <f>'Phase 3 TA 1'!AY52+'Phase 3 TA 2'!AY52+'Phase 3 TA 3'!AY52</f>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42">
        <f>'Phase 3 TA 1'!K53+'Phase 3 TA 2'!K53+'Phase 3 TA 3'!K53</f>
        <v>0</v>
      </c>
      <c r="L53" s="374"/>
      <c r="M53" s="375"/>
      <c r="N53" s="376"/>
      <c r="O53" s="376"/>
      <c r="P53" s="376"/>
      <c r="Q53" s="376"/>
      <c r="R53" s="376"/>
      <c r="S53" s="342">
        <f>'Phase 3 TA 1'!S53+'Phase 3 TA 2'!S53+'Phase 3 TA 3'!S53</f>
        <v>0</v>
      </c>
      <c r="T53" s="374"/>
      <c r="U53" s="375"/>
      <c r="V53" s="376"/>
      <c r="W53" s="376"/>
      <c r="X53" s="376"/>
      <c r="Y53" s="376"/>
      <c r="Z53" s="376"/>
      <c r="AA53" s="342">
        <f>'Phase 3 TA 1'!AA53+'Phase 3 TA 2'!AA53+'Phase 3 TA 3'!AA53</f>
        <v>0</v>
      </c>
      <c r="AB53" s="374"/>
      <c r="AC53" s="375"/>
      <c r="AD53" s="376"/>
      <c r="AE53" s="376"/>
      <c r="AF53" s="376"/>
      <c r="AG53" s="376"/>
      <c r="AH53" s="376"/>
      <c r="AI53" s="342">
        <f>'Phase 3 TA 1'!AI53+'Phase 3 TA 2'!AI53+'Phase 3 TA 3'!AI53</f>
        <v>0</v>
      </c>
      <c r="AJ53" s="374"/>
      <c r="AK53" s="375"/>
      <c r="AL53" s="376"/>
      <c r="AM53" s="376"/>
      <c r="AN53" s="376"/>
      <c r="AO53" s="376"/>
      <c r="AP53" s="376"/>
      <c r="AQ53" s="342">
        <f>'Phase 3 TA 1'!AQ53+'Phase 3 TA 2'!AQ53+'Phase 3 TA 3'!AQ53</f>
        <v>0</v>
      </c>
      <c r="AR53" s="378"/>
      <c r="AS53" s="374"/>
      <c r="AT53" s="374"/>
      <c r="AU53" s="374"/>
      <c r="AV53" s="374"/>
      <c r="AW53" s="374"/>
      <c r="AX53" s="376"/>
      <c r="AY53" s="342">
        <f>'Phase 3 TA 1'!AY53+'Phase 3 TA 2'!AY53+'Phase 3 TA 3'!AY53</f>
        <v>0</v>
      </c>
      <c r="AZ53" s="498"/>
      <c r="BA53" s="347">
        <f>K53+S53+AA53+AI53+AQ53+AY53</f>
        <v>0</v>
      </c>
    </row>
    <row r="54" spans="1:53" ht="13" x14ac:dyDescent="0.3">
      <c r="A54" s="11"/>
      <c r="B54" s="478" t="str">
        <f>'Base (Phase 1)'!B54</f>
        <v>Travel</v>
      </c>
      <c r="C54" s="155" t="s">
        <v>114</v>
      </c>
      <c r="D54" s="377"/>
      <c r="E54" s="375"/>
      <c r="F54" s="376"/>
      <c r="G54" s="376"/>
      <c r="H54" s="376"/>
      <c r="I54" s="376"/>
      <c r="J54" s="376"/>
      <c r="K54" s="342">
        <f>'Phase 3 TA 1'!K54+'Phase 3 TA 2'!K54+'Phase 3 TA 3'!K54</f>
        <v>0</v>
      </c>
      <c r="L54" s="374"/>
      <c r="M54" s="375"/>
      <c r="N54" s="376"/>
      <c r="O54" s="376"/>
      <c r="P54" s="376"/>
      <c r="Q54" s="376"/>
      <c r="R54" s="376"/>
      <c r="S54" s="342">
        <f>'Phase 3 TA 1'!S54+'Phase 3 TA 2'!S54+'Phase 3 TA 3'!S54</f>
        <v>0</v>
      </c>
      <c r="T54" s="374"/>
      <c r="U54" s="375"/>
      <c r="V54" s="376"/>
      <c r="W54" s="376"/>
      <c r="X54" s="376"/>
      <c r="Y54" s="376"/>
      <c r="Z54" s="376"/>
      <c r="AA54" s="342">
        <f>'Phase 3 TA 1'!AA54+'Phase 3 TA 2'!AA54+'Phase 3 TA 3'!AA54</f>
        <v>0</v>
      </c>
      <c r="AB54" s="374"/>
      <c r="AC54" s="375"/>
      <c r="AD54" s="376"/>
      <c r="AE54" s="376"/>
      <c r="AF54" s="376"/>
      <c r="AG54" s="376"/>
      <c r="AH54" s="376"/>
      <c r="AI54" s="342">
        <f>'Phase 3 TA 1'!AI54+'Phase 3 TA 2'!AI54+'Phase 3 TA 3'!AI54</f>
        <v>0</v>
      </c>
      <c r="AJ54" s="374"/>
      <c r="AK54" s="375"/>
      <c r="AL54" s="376"/>
      <c r="AM54" s="376"/>
      <c r="AN54" s="376"/>
      <c r="AO54" s="376"/>
      <c r="AP54" s="376"/>
      <c r="AQ54" s="342">
        <f>'Phase 3 TA 1'!AQ54+'Phase 3 TA 2'!AQ54+'Phase 3 TA 3'!AQ54</f>
        <v>0</v>
      </c>
      <c r="AR54" s="378"/>
      <c r="AS54" s="374"/>
      <c r="AT54" s="374"/>
      <c r="AU54" s="374"/>
      <c r="AV54" s="374"/>
      <c r="AW54" s="374"/>
      <c r="AX54" s="376"/>
      <c r="AY54" s="342">
        <f>'Phase 3 TA 1'!AY54+'Phase 3 TA 2'!AY54+'Phase 3 TA 3'!AY54</f>
        <v>0</v>
      </c>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42">
        <f>'Phase 3 TA 1'!K55+'Phase 3 TA 2'!K55+'Phase 3 TA 3'!K55</f>
        <v>0</v>
      </c>
      <c r="L55" s="374"/>
      <c r="M55" s="375"/>
      <c r="N55" s="376"/>
      <c r="O55" s="376"/>
      <c r="P55" s="376"/>
      <c r="Q55" s="376"/>
      <c r="R55" s="376"/>
      <c r="S55" s="342">
        <f>'Phase 3 TA 1'!S55+'Phase 3 TA 2'!S55+'Phase 3 TA 3'!S55</f>
        <v>0</v>
      </c>
      <c r="T55" s="374"/>
      <c r="U55" s="375"/>
      <c r="V55" s="376"/>
      <c r="W55" s="376"/>
      <c r="X55" s="376"/>
      <c r="Y55" s="376"/>
      <c r="Z55" s="376"/>
      <c r="AA55" s="342">
        <f>'Phase 3 TA 1'!AA55+'Phase 3 TA 2'!AA55+'Phase 3 TA 3'!AA55</f>
        <v>0</v>
      </c>
      <c r="AB55" s="374"/>
      <c r="AC55" s="375"/>
      <c r="AD55" s="376"/>
      <c r="AE55" s="376"/>
      <c r="AF55" s="376"/>
      <c r="AG55" s="376"/>
      <c r="AH55" s="376"/>
      <c r="AI55" s="342">
        <f>'Phase 3 TA 1'!AI55+'Phase 3 TA 2'!AI55+'Phase 3 TA 3'!AI55</f>
        <v>0</v>
      </c>
      <c r="AJ55" s="374"/>
      <c r="AK55" s="375"/>
      <c r="AL55" s="376"/>
      <c r="AM55" s="376"/>
      <c r="AN55" s="376"/>
      <c r="AO55" s="376"/>
      <c r="AP55" s="376"/>
      <c r="AQ55" s="342">
        <f>'Phase 3 TA 1'!AQ55+'Phase 3 TA 2'!AQ55+'Phase 3 TA 3'!AQ55</f>
        <v>0</v>
      </c>
      <c r="AR55" s="378"/>
      <c r="AS55" s="374"/>
      <c r="AT55" s="374"/>
      <c r="AU55" s="374"/>
      <c r="AV55" s="374"/>
      <c r="AW55" s="374"/>
      <c r="AX55" s="376"/>
      <c r="AY55" s="342">
        <f>'Phase 3 TA 1'!AY55+'Phase 3 TA 2'!AY55+'Phase 3 TA 3'!AY55</f>
        <v>0</v>
      </c>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42">
        <f>'Phase 3 TA 1'!K56+'Phase 3 TA 2'!K56+'Phase 3 TA 3'!K56</f>
        <v>0</v>
      </c>
      <c r="L56" s="374"/>
      <c r="M56" s="375"/>
      <c r="N56" s="376"/>
      <c r="O56" s="376"/>
      <c r="P56" s="376"/>
      <c r="Q56" s="376"/>
      <c r="R56" s="376"/>
      <c r="S56" s="342">
        <f>'Phase 3 TA 1'!S56+'Phase 3 TA 2'!S56+'Phase 3 TA 3'!S56</f>
        <v>0</v>
      </c>
      <c r="T56" s="374"/>
      <c r="U56" s="375"/>
      <c r="V56" s="376"/>
      <c r="W56" s="376"/>
      <c r="X56" s="376"/>
      <c r="Y56" s="376"/>
      <c r="Z56" s="376"/>
      <c r="AA56" s="342">
        <f>'Phase 3 TA 1'!AA56+'Phase 3 TA 2'!AA56+'Phase 3 TA 3'!AA56</f>
        <v>0</v>
      </c>
      <c r="AB56" s="374"/>
      <c r="AC56" s="375"/>
      <c r="AD56" s="376"/>
      <c r="AE56" s="376"/>
      <c r="AF56" s="376"/>
      <c r="AG56" s="376"/>
      <c r="AH56" s="376"/>
      <c r="AI56" s="342">
        <f>'Phase 3 TA 1'!AI56+'Phase 3 TA 2'!AI56+'Phase 3 TA 3'!AI56</f>
        <v>0</v>
      </c>
      <c r="AJ56" s="374"/>
      <c r="AK56" s="375"/>
      <c r="AL56" s="376"/>
      <c r="AM56" s="376"/>
      <c r="AN56" s="376"/>
      <c r="AO56" s="376"/>
      <c r="AP56" s="376"/>
      <c r="AQ56" s="342">
        <f>'Phase 3 TA 1'!AQ56+'Phase 3 TA 2'!AQ56+'Phase 3 TA 3'!AQ56</f>
        <v>0</v>
      </c>
      <c r="AR56" s="378"/>
      <c r="AS56" s="374"/>
      <c r="AT56" s="374"/>
      <c r="AU56" s="374"/>
      <c r="AV56" s="374"/>
      <c r="AW56" s="374"/>
      <c r="AX56" s="376"/>
      <c r="AY56" s="342">
        <f>'Phase 3 TA 1'!AY56+'Phase 3 TA 2'!AY56+'Phase 3 TA 3'!AY56</f>
        <v>0</v>
      </c>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42">
        <f>'Phase 3 TA 1'!K57+'Phase 3 TA 2'!K57+'Phase 3 TA 3'!K57</f>
        <v>0</v>
      </c>
      <c r="L57" s="374"/>
      <c r="M57" s="375"/>
      <c r="N57" s="376"/>
      <c r="O57" s="376"/>
      <c r="P57" s="376"/>
      <c r="Q57" s="376"/>
      <c r="R57" s="376"/>
      <c r="S57" s="342">
        <f>'Phase 3 TA 1'!S57+'Phase 3 TA 2'!S57+'Phase 3 TA 3'!S57</f>
        <v>0</v>
      </c>
      <c r="T57" s="374"/>
      <c r="U57" s="375"/>
      <c r="V57" s="376"/>
      <c r="W57" s="376"/>
      <c r="X57" s="376"/>
      <c r="Y57" s="376"/>
      <c r="Z57" s="376"/>
      <c r="AA57" s="342">
        <f>'Phase 3 TA 1'!AA57+'Phase 3 TA 2'!AA57+'Phase 3 TA 3'!AA57</f>
        <v>0</v>
      </c>
      <c r="AB57" s="374"/>
      <c r="AC57" s="375"/>
      <c r="AD57" s="376"/>
      <c r="AE57" s="376"/>
      <c r="AF57" s="376"/>
      <c r="AG57" s="376"/>
      <c r="AH57" s="376"/>
      <c r="AI57" s="342">
        <f>'Phase 3 TA 1'!AI57+'Phase 3 TA 2'!AI57+'Phase 3 TA 3'!AI57</f>
        <v>0</v>
      </c>
      <c r="AJ57" s="374"/>
      <c r="AK57" s="375"/>
      <c r="AL57" s="376"/>
      <c r="AM57" s="376"/>
      <c r="AN57" s="376"/>
      <c r="AO57" s="376"/>
      <c r="AP57" s="376"/>
      <c r="AQ57" s="342">
        <f>'Phase 3 TA 1'!AQ57+'Phase 3 TA 2'!AQ57+'Phase 3 TA 3'!AQ57</f>
        <v>0</v>
      </c>
      <c r="AR57" s="378"/>
      <c r="AS57" s="374"/>
      <c r="AT57" s="374"/>
      <c r="AU57" s="374"/>
      <c r="AV57" s="374"/>
      <c r="AW57" s="374"/>
      <c r="AX57" s="376"/>
      <c r="AY57" s="342">
        <f>'Phase 3 TA 1'!AY57+'Phase 3 TA 2'!AY57+'Phase 3 TA 3'!AY57</f>
        <v>0</v>
      </c>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1">
        <f>'Phase 3 TA 1'!D60+'Phase 3 TA 2'!D60+'Phase 3 TA 3'!D60</f>
        <v>0</v>
      </c>
      <c r="E60" s="500">
        <f>'Phase 3 TA 1'!E60</f>
        <v>0</v>
      </c>
      <c r="F60" s="380"/>
      <c r="G60" s="380"/>
      <c r="H60" s="380"/>
      <c r="I60" s="380"/>
      <c r="J60" s="380"/>
      <c r="K60" s="342">
        <f>D60*E60</f>
        <v>0</v>
      </c>
      <c r="L60" s="331">
        <f>'Phase 3 TA 1'!L60+'Phase 3 TA 2'!L60+'Phase 3 TA 3'!L60</f>
        <v>0</v>
      </c>
      <c r="M60" s="500">
        <f>'Phase 3 TA 1'!M60</f>
        <v>0</v>
      </c>
      <c r="N60" s="380"/>
      <c r="O60" s="380"/>
      <c r="P60" s="380"/>
      <c r="Q60" s="380"/>
      <c r="R60" s="380"/>
      <c r="S60" s="342">
        <f>L60*M60</f>
        <v>0</v>
      </c>
      <c r="T60" s="331">
        <f>'Phase 3 TA 1'!T60+'Phase 3 TA 2'!T60+'Phase 3 TA 3'!T60</f>
        <v>0</v>
      </c>
      <c r="U60" s="500">
        <f>'Phase 3 TA 1'!U60</f>
        <v>0</v>
      </c>
      <c r="V60" s="380"/>
      <c r="W60" s="380"/>
      <c r="X60" s="380"/>
      <c r="Y60" s="380"/>
      <c r="Z60" s="380"/>
      <c r="AA60" s="342">
        <f>T60*U60</f>
        <v>0</v>
      </c>
      <c r="AB60" s="331">
        <f>'Phase 3 TA 1'!AB60+'Phase 3 TA 2'!AB60+'Phase 3 TA 3'!AB60</f>
        <v>0</v>
      </c>
      <c r="AC60" s="500">
        <f>'Phase 3 TA 1'!AC60</f>
        <v>0</v>
      </c>
      <c r="AD60" s="380"/>
      <c r="AE60" s="380"/>
      <c r="AF60" s="380"/>
      <c r="AG60" s="380"/>
      <c r="AH60" s="380"/>
      <c r="AI60" s="342">
        <f>AB60*AC60</f>
        <v>0</v>
      </c>
      <c r="AJ60" s="331">
        <f>'Phase 3 TA 1'!AJ60+'Phase 3 TA 2'!AJ60+'Phase 3 TA 3'!AJ60</f>
        <v>0</v>
      </c>
      <c r="AK60" s="500">
        <f>'Phase 3 TA 1'!AK60</f>
        <v>0</v>
      </c>
      <c r="AL60" s="380"/>
      <c r="AM60" s="380"/>
      <c r="AN60" s="380"/>
      <c r="AO60" s="380"/>
      <c r="AP60" s="380"/>
      <c r="AQ60" s="342">
        <f>AJ60*AK60</f>
        <v>0</v>
      </c>
      <c r="AR60" s="331">
        <f>'Phase 3 TA 1'!AR60+'Phase 3 TA 2'!AR60+'Phase 3 TA 3'!AR60</f>
        <v>0</v>
      </c>
      <c r="AS60" s="500">
        <f>'Phase 3 TA 1'!AS60</f>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1">
        <f>'Phase 3 TA 1'!D61+'Phase 3 TA 2'!D61+'Phase 3 TA 3'!D61</f>
        <v>0</v>
      </c>
      <c r="E61" s="500">
        <f>'Phase 3 TA 1'!E61</f>
        <v>0</v>
      </c>
      <c r="F61" s="380"/>
      <c r="G61" s="380"/>
      <c r="H61" s="380"/>
      <c r="I61" s="380"/>
      <c r="J61" s="380"/>
      <c r="K61" s="342">
        <f>D61*E61</f>
        <v>0</v>
      </c>
      <c r="L61" s="331">
        <f>'Phase 3 TA 1'!L61+'Phase 3 TA 2'!L61+'Phase 3 TA 3'!L61</f>
        <v>0</v>
      </c>
      <c r="M61" s="500">
        <f>'Phase 3 TA 1'!M61</f>
        <v>0</v>
      </c>
      <c r="N61" s="380"/>
      <c r="O61" s="380"/>
      <c r="P61" s="380"/>
      <c r="Q61" s="380"/>
      <c r="R61" s="380"/>
      <c r="S61" s="342">
        <f>L61*M61</f>
        <v>0</v>
      </c>
      <c r="T61" s="331">
        <f>'Phase 3 TA 1'!T61+'Phase 3 TA 2'!T61+'Phase 3 TA 3'!T61</f>
        <v>0</v>
      </c>
      <c r="U61" s="500">
        <f>'Phase 3 TA 1'!U61</f>
        <v>0</v>
      </c>
      <c r="V61" s="380"/>
      <c r="W61" s="380"/>
      <c r="X61" s="380"/>
      <c r="Y61" s="380"/>
      <c r="Z61" s="380"/>
      <c r="AA61" s="342">
        <f>T61*U61</f>
        <v>0</v>
      </c>
      <c r="AB61" s="331">
        <f>'Phase 3 TA 1'!AB61+'Phase 3 TA 2'!AB61+'Phase 3 TA 3'!AB61</f>
        <v>0</v>
      </c>
      <c r="AC61" s="500">
        <f>'Phase 3 TA 1'!AC61</f>
        <v>0</v>
      </c>
      <c r="AD61" s="380"/>
      <c r="AE61" s="380"/>
      <c r="AF61" s="380"/>
      <c r="AG61" s="380"/>
      <c r="AH61" s="380"/>
      <c r="AI61" s="342">
        <f>AB61*AC61</f>
        <v>0</v>
      </c>
      <c r="AJ61" s="331">
        <f>'Phase 3 TA 1'!AJ61+'Phase 3 TA 2'!AJ61+'Phase 3 TA 3'!AJ61</f>
        <v>0</v>
      </c>
      <c r="AK61" s="500">
        <f>'Phase 3 TA 1'!AK61</f>
        <v>0</v>
      </c>
      <c r="AL61" s="380"/>
      <c r="AM61" s="380"/>
      <c r="AN61" s="380"/>
      <c r="AO61" s="380"/>
      <c r="AP61" s="380"/>
      <c r="AQ61" s="342">
        <f>AJ61*AK61</f>
        <v>0</v>
      </c>
      <c r="AR61" s="331">
        <f>'Phase 3 TA 1'!AR61+'Phase 3 TA 2'!AR61+'Phase 3 TA 3'!AR61</f>
        <v>0</v>
      </c>
      <c r="AS61" s="500">
        <f>'Phase 3 TA 1'!AS61</f>
        <v>0</v>
      </c>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'Phase 3 TA 1'!D65+'Phase 3 TA 2'!D65+'Phase 3 TA 3'!D65</f>
        <v>0</v>
      </c>
      <c r="E65" s="500">
        <f>'Phase 3 TA 1'!E65</f>
        <v>0</v>
      </c>
      <c r="F65" s="380"/>
      <c r="G65" s="380"/>
      <c r="H65" s="380"/>
      <c r="I65" s="380"/>
      <c r="J65" s="380"/>
      <c r="K65" s="342">
        <f>D65*E65</f>
        <v>0</v>
      </c>
      <c r="L65" s="331">
        <f>'Phase 3 TA 1'!L65+'Phase 3 TA 2'!L65+'Phase 3 TA 3'!L65</f>
        <v>0</v>
      </c>
      <c r="M65" s="500">
        <f>'Phase 3 TA 1'!M65</f>
        <v>0</v>
      </c>
      <c r="N65" s="380"/>
      <c r="O65" s="380"/>
      <c r="P65" s="380"/>
      <c r="Q65" s="380"/>
      <c r="R65" s="380"/>
      <c r="S65" s="342">
        <f>L65*M65</f>
        <v>0</v>
      </c>
      <c r="T65" s="331">
        <f>'Phase 3 TA 1'!T65+'Phase 3 TA 2'!T65+'Phase 3 TA 3'!T65</f>
        <v>0</v>
      </c>
      <c r="U65" s="500">
        <f>'Phase 3 TA 1'!U65</f>
        <v>0</v>
      </c>
      <c r="V65" s="380"/>
      <c r="W65" s="380"/>
      <c r="X65" s="380"/>
      <c r="Y65" s="380"/>
      <c r="Z65" s="380"/>
      <c r="AA65" s="342">
        <f>T65*U65</f>
        <v>0</v>
      </c>
      <c r="AB65" s="331">
        <f>'Phase 3 TA 1'!AB65+'Phase 3 TA 2'!AB65+'Phase 3 TA 3'!AB65</f>
        <v>0</v>
      </c>
      <c r="AC65" s="500">
        <f>'Phase 3 TA 1'!AC65</f>
        <v>0</v>
      </c>
      <c r="AD65" s="380"/>
      <c r="AE65" s="380"/>
      <c r="AF65" s="380"/>
      <c r="AG65" s="380"/>
      <c r="AH65" s="380"/>
      <c r="AI65" s="342">
        <f>AB65*AC65</f>
        <v>0</v>
      </c>
      <c r="AJ65" s="331">
        <f>'Phase 3 TA 1'!AJ65+'Phase 3 TA 2'!AJ65+'Phase 3 TA 3'!AJ65</f>
        <v>0</v>
      </c>
      <c r="AK65" s="500">
        <f>'Phase 3 TA 1'!AK65</f>
        <v>0</v>
      </c>
      <c r="AL65" s="380"/>
      <c r="AM65" s="380"/>
      <c r="AN65" s="380"/>
      <c r="AO65" s="380"/>
      <c r="AP65" s="380"/>
      <c r="AQ65" s="342">
        <f>AJ65*AK65</f>
        <v>0</v>
      </c>
      <c r="AR65" s="331">
        <f>'Phase 3 TA 1'!AR65+'Phase 3 TA 2'!AR65+'Phase 3 TA 3'!AR65</f>
        <v>0</v>
      </c>
      <c r="AS65" s="500">
        <f>'Phase 3 TA 1'!AS65</f>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1">
        <f>'Phase 3 TA 1'!D66+'Phase 3 TA 2'!D66+'Phase 3 TA 3'!D66</f>
        <v>0</v>
      </c>
      <c r="E66" s="500">
        <f>'Phase 3 TA 1'!E66</f>
        <v>0</v>
      </c>
      <c r="F66" s="380"/>
      <c r="G66" s="380"/>
      <c r="H66" s="380"/>
      <c r="I66" s="380"/>
      <c r="J66" s="380"/>
      <c r="K66" s="342">
        <f>D66*E66</f>
        <v>0</v>
      </c>
      <c r="L66" s="331">
        <f>'Phase 3 TA 1'!L66+'Phase 3 TA 2'!L66+'Phase 3 TA 3'!L66</f>
        <v>0</v>
      </c>
      <c r="M66" s="500">
        <f>'Phase 3 TA 1'!M66</f>
        <v>0</v>
      </c>
      <c r="N66" s="380"/>
      <c r="O66" s="380"/>
      <c r="P66" s="380"/>
      <c r="Q66" s="380"/>
      <c r="R66" s="380"/>
      <c r="S66" s="342">
        <f>L66*M66</f>
        <v>0</v>
      </c>
      <c r="T66" s="331">
        <f>'Phase 3 TA 1'!T66+'Phase 3 TA 2'!T66+'Phase 3 TA 3'!T66</f>
        <v>0</v>
      </c>
      <c r="U66" s="500">
        <f>'Phase 3 TA 1'!U66</f>
        <v>0</v>
      </c>
      <c r="V66" s="380"/>
      <c r="W66" s="380"/>
      <c r="X66" s="380"/>
      <c r="Y66" s="380"/>
      <c r="Z66" s="380"/>
      <c r="AA66" s="342">
        <f>T66*U66</f>
        <v>0</v>
      </c>
      <c r="AB66" s="331">
        <f>'Phase 3 TA 1'!AB66+'Phase 3 TA 2'!AB66+'Phase 3 TA 3'!AB66</f>
        <v>0</v>
      </c>
      <c r="AC66" s="500">
        <f>'Phase 3 TA 1'!AC66</f>
        <v>0</v>
      </c>
      <c r="AD66" s="380"/>
      <c r="AE66" s="380"/>
      <c r="AF66" s="380"/>
      <c r="AG66" s="380"/>
      <c r="AH66" s="380"/>
      <c r="AI66" s="342">
        <f>AB66*AC66</f>
        <v>0</v>
      </c>
      <c r="AJ66" s="331">
        <f>'Phase 3 TA 1'!AJ66+'Phase 3 TA 2'!AJ66+'Phase 3 TA 3'!AJ66</f>
        <v>0</v>
      </c>
      <c r="AK66" s="500">
        <f>'Phase 3 TA 1'!AK66</f>
        <v>0</v>
      </c>
      <c r="AL66" s="380"/>
      <c r="AM66" s="380"/>
      <c r="AN66" s="380"/>
      <c r="AO66" s="380"/>
      <c r="AP66" s="380"/>
      <c r="AQ66" s="342">
        <f>AJ66*AK66</f>
        <v>0</v>
      </c>
      <c r="AR66" s="331">
        <f>'Phase 3 TA 1'!AR66+'Phase 3 TA 2'!AR66+'Phase 3 TA 3'!AR66</f>
        <v>0</v>
      </c>
      <c r="AS66" s="500">
        <f>'Phase 3 TA 1'!AS66</f>
        <v>0</v>
      </c>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1">
        <f>'Phase 3 TA 1'!D70+'Phase 3 TA 2'!D70+'Phase 3 TA 3'!D70</f>
        <v>0</v>
      </c>
      <c r="E70" s="500">
        <f>'Phase 3 TA 1'!E70</f>
        <v>0</v>
      </c>
      <c r="F70" s="380"/>
      <c r="G70" s="380"/>
      <c r="H70" s="380"/>
      <c r="I70" s="380"/>
      <c r="J70" s="380"/>
      <c r="K70" s="342">
        <f>D70*E70</f>
        <v>0</v>
      </c>
      <c r="L70" s="331">
        <f>'Phase 3 TA 1'!L70+'Phase 3 TA 2'!L70+'Phase 3 TA 3'!L70</f>
        <v>0</v>
      </c>
      <c r="M70" s="500">
        <f>'Phase 3 TA 1'!M70</f>
        <v>0</v>
      </c>
      <c r="N70" s="380"/>
      <c r="O70" s="380"/>
      <c r="P70" s="380"/>
      <c r="Q70" s="380"/>
      <c r="R70" s="380"/>
      <c r="S70" s="342">
        <f>L70*M70</f>
        <v>0</v>
      </c>
      <c r="T70" s="331">
        <f>'Phase 3 TA 1'!T70+'Phase 3 TA 2'!T70+'Phase 3 TA 3'!T70</f>
        <v>0</v>
      </c>
      <c r="U70" s="500">
        <f>'Phase 3 TA 1'!U70</f>
        <v>0</v>
      </c>
      <c r="V70" s="380"/>
      <c r="W70" s="380"/>
      <c r="X70" s="380"/>
      <c r="Y70" s="380"/>
      <c r="Z70" s="380"/>
      <c r="AA70" s="342">
        <f>T70*U70</f>
        <v>0</v>
      </c>
      <c r="AB70" s="331">
        <f>'Phase 3 TA 1'!AB70+'Phase 3 TA 2'!AB70+'Phase 3 TA 3'!AB70</f>
        <v>0</v>
      </c>
      <c r="AC70" s="500">
        <f>'Phase 3 TA 1'!AC70</f>
        <v>0</v>
      </c>
      <c r="AD70" s="380"/>
      <c r="AE70" s="380"/>
      <c r="AF70" s="380"/>
      <c r="AG70" s="380"/>
      <c r="AH70" s="380"/>
      <c r="AI70" s="342">
        <f>AB70*AC70</f>
        <v>0</v>
      </c>
      <c r="AJ70" s="331">
        <f>'Phase 3 TA 1'!AJ70+'Phase 3 TA 2'!AJ70+'Phase 3 TA 3'!AJ70</f>
        <v>0</v>
      </c>
      <c r="AK70" s="500">
        <f>'Phase 3 TA 1'!AK70</f>
        <v>0</v>
      </c>
      <c r="AL70" s="380"/>
      <c r="AM70" s="380"/>
      <c r="AN70" s="380"/>
      <c r="AO70" s="380"/>
      <c r="AP70" s="380"/>
      <c r="AQ70" s="342">
        <f>AJ70*AK70</f>
        <v>0</v>
      </c>
      <c r="AR70" s="331">
        <f>'Phase 3 TA 1'!AR70+'Phase 3 TA 2'!AR70+'Phase 3 TA 3'!AR70</f>
        <v>0</v>
      </c>
      <c r="AS70" s="500">
        <f>'Phase 3 TA 1'!AS70</f>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1">
        <f>'Phase 3 TA 1'!D71+'Phase 3 TA 2'!D71+'Phase 3 TA 3'!D71</f>
        <v>0</v>
      </c>
      <c r="E71" s="500">
        <f>'Phase 3 TA 1'!E71</f>
        <v>0</v>
      </c>
      <c r="F71" s="380"/>
      <c r="G71" s="380"/>
      <c r="H71" s="380"/>
      <c r="I71" s="380"/>
      <c r="J71" s="380"/>
      <c r="K71" s="342">
        <f>D71*E71</f>
        <v>0</v>
      </c>
      <c r="L71" s="331">
        <f>'Phase 3 TA 1'!L71+'Phase 3 TA 2'!L71+'Phase 3 TA 3'!L71</f>
        <v>0</v>
      </c>
      <c r="M71" s="500">
        <f>'Phase 3 TA 1'!M71</f>
        <v>0</v>
      </c>
      <c r="N71" s="380"/>
      <c r="O71" s="380"/>
      <c r="P71" s="380"/>
      <c r="Q71" s="380"/>
      <c r="R71" s="380"/>
      <c r="S71" s="342">
        <f>L71*M71</f>
        <v>0</v>
      </c>
      <c r="T71" s="331">
        <f>'Phase 3 TA 1'!T71+'Phase 3 TA 2'!T71+'Phase 3 TA 3'!T71</f>
        <v>0</v>
      </c>
      <c r="U71" s="500">
        <f>'Phase 3 TA 1'!U71</f>
        <v>0</v>
      </c>
      <c r="V71" s="380"/>
      <c r="W71" s="380"/>
      <c r="X71" s="380"/>
      <c r="Y71" s="380"/>
      <c r="Z71" s="380"/>
      <c r="AA71" s="342">
        <f>T71*U71</f>
        <v>0</v>
      </c>
      <c r="AB71" s="331">
        <f>'Phase 3 TA 1'!AB71+'Phase 3 TA 2'!AB71+'Phase 3 TA 3'!AB71</f>
        <v>0</v>
      </c>
      <c r="AC71" s="500">
        <f>'Phase 3 TA 1'!AC71</f>
        <v>0</v>
      </c>
      <c r="AD71" s="380"/>
      <c r="AE71" s="380"/>
      <c r="AF71" s="380"/>
      <c r="AG71" s="380"/>
      <c r="AH71" s="380"/>
      <c r="AI71" s="342">
        <f>AB71*AC71</f>
        <v>0</v>
      </c>
      <c r="AJ71" s="331">
        <f>'Phase 3 TA 1'!AJ71+'Phase 3 TA 2'!AJ71+'Phase 3 TA 3'!AJ71</f>
        <v>0</v>
      </c>
      <c r="AK71" s="500">
        <f>'Phase 3 TA 1'!AK71</f>
        <v>0</v>
      </c>
      <c r="AL71" s="380"/>
      <c r="AM71" s="380"/>
      <c r="AN71" s="380"/>
      <c r="AO71" s="380"/>
      <c r="AP71" s="380"/>
      <c r="AQ71" s="342">
        <f>AJ71*AK71</f>
        <v>0</v>
      </c>
      <c r="AR71" s="331">
        <f>'Phase 3 TA 1'!AR71+'Phase 3 TA 2'!AR71+'Phase 3 TA 3'!AR71</f>
        <v>0</v>
      </c>
      <c r="AS71" s="500">
        <f>'Phase 3 TA 1'!AS71</f>
        <v>0</v>
      </c>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'Phase 3 TA 1'!D74+'Phase 3 TA 2'!D74+'Phase 3 TA 3'!D74</f>
        <v>0</v>
      </c>
      <c r="E74" s="500">
        <f>'Phase 3 TA 1'!E74</f>
        <v>0</v>
      </c>
      <c r="F74" s="381"/>
      <c r="G74" s="381"/>
      <c r="H74" s="381"/>
      <c r="I74" s="381"/>
      <c r="J74" s="381"/>
      <c r="K74" s="342">
        <f>D74*E74</f>
        <v>0</v>
      </c>
      <c r="L74" s="331">
        <f>'Phase 3 TA 1'!L74+'Phase 3 TA 2'!L74+'Phase 3 TA 3'!L74</f>
        <v>0</v>
      </c>
      <c r="M74" s="500">
        <f>'Phase 3 TA 1'!M74</f>
        <v>0</v>
      </c>
      <c r="N74" s="381"/>
      <c r="O74" s="381"/>
      <c r="P74" s="381"/>
      <c r="Q74" s="381"/>
      <c r="R74" s="381"/>
      <c r="S74" s="342">
        <f>L74*M74</f>
        <v>0</v>
      </c>
      <c r="T74" s="331">
        <f>'Phase 3 TA 1'!T74+'Phase 3 TA 2'!T74+'Phase 3 TA 3'!T74</f>
        <v>0</v>
      </c>
      <c r="U74" s="500">
        <f>'Phase 3 TA 1'!U74</f>
        <v>0</v>
      </c>
      <c r="V74" s="381"/>
      <c r="W74" s="381"/>
      <c r="X74" s="381"/>
      <c r="Y74" s="381"/>
      <c r="Z74" s="381"/>
      <c r="AA74" s="342">
        <f>T74*U74</f>
        <v>0</v>
      </c>
      <c r="AB74" s="331">
        <f>'Phase 3 TA 1'!AB74+'Phase 3 TA 2'!AB74+'Phase 3 TA 3'!AB74</f>
        <v>0</v>
      </c>
      <c r="AC74" s="500">
        <f>'Phase 3 TA 1'!AC74</f>
        <v>0</v>
      </c>
      <c r="AD74" s="381"/>
      <c r="AE74" s="381"/>
      <c r="AF74" s="381"/>
      <c r="AG74" s="381"/>
      <c r="AH74" s="381"/>
      <c r="AI74" s="342">
        <f>AB74*AC74</f>
        <v>0</v>
      </c>
      <c r="AJ74" s="331">
        <f>'Phase 3 TA 1'!AJ74+'Phase 3 TA 2'!AJ74+'Phase 3 TA 3'!AJ74</f>
        <v>0</v>
      </c>
      <c r="AK74" s="500">
        <f>'Phase 3 TA 1'!AK74</f>
        <v>0</v>
      </c>
      <c r="AL74" s="381"/>
      <c r="AM74" s="381"/>
      <c r="AN74" s="381"/>
      <c r="AO74" s="381"/>
      <c r="AP74" s="381"/>
      <c r="AQ74" s="342">
        <f>AJ74*AK74</f>
        <v>0</v>
      </c>
      <c r="AR74" s="331">
        <f>'Phase 3 TA 1'!AR74+'Phase 3 TA 2'!AR74+'Phase 3 TA 3'!AR74</f>
        <v>0</v>
      </c>
      <c r="AS74" s="500">
        <f>'Phase 3 TA 1'!AS74</f>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74.25" customHeight="1" x14ac:dyDescent="0.25">
      <c r="A77" s="167" t="s">
        <v>120</v>
      </c>
      <c r="B77" s="664" t="s">
        <v>126</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AE6:AF6"/>
    <mergeCell ref="AM6:AN6"/>
    <mergeCell ref="B77:L77"/>
    <mergeCell ref="G6:H6"/>
    <mergeCell ref="O6:P6"/>
    <mergeCell ref="G4:H4"/>
    <mergeCell ref="O4:P4"/>
    <mergeCell ref="AE4:AF4"/>
    <mergeCell ref="AM4:AN4"/>
    <mergeCell ref="G5:H5"/>
    <mergeCell ref="O5:P5"/>
    <mergeCell ref="AE5:AF5"/>
    <mergeCell ref="AM5:AN5"/>
  </mergeCells>
  <phoneticPr fontId="31" type="noConversion"/>
  <pageMargins left="0.25" right="0.25" top="0.75" bottom="0.75" header="0.3" footer="0.3"/>
  <pageSetup scale="40" fitToHeight="3" orientation="landscape"/>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CEC"/>
  </sheetPr>
  <dimension ref="A1:U65"/>
  <sheetViews>
    <sheetView workbookViewId="0">
      <selection activeCell="A2" sqref="A2"/>
    </sheetView>
  </sheetViews>
  <sheetFormatPr defaultColWidth="8.81640625" defaultRowHeight="12.5" x14ac:dyDescent="0.25"/>
  <cols>
    <col min="1" max="1" width="12.26953125" customWidth="1"/>
    <col min="2" max="2" width="157.26953125" customWidth="1"/>
    <col min="3" max="3" width="148.81640625" customWidth="1"/>
  </cols>
  <sheetData>
    <row r="1" spans="1:21" ht="18.5" thickBot="1" x14ac:dyDescent="0.45">
      <c r="A1" s="546" t="s">
        <v>584</v>
      </c>
      <c r="B1" s="547"/>
      <c r="C1" s="245"/>
      <c r="D1" s="245"/>
      <c r="E1" s="245"/>
      <c r="F1" s="245"/>
      <c r="G1" s="245"/>
      <c r="H1" s="245"/>
      <c r="I1" s="245"/>
      <c r="J1" s="245"/>
      <c r="K1" s="245"/>
      <c r="L1" s="245"/>
      <c r="M1" s="245"/>
      <c r="N1" s="245"/>
      <c r="O1" s="245"/>
      <c r="P1" s="245"/>
      <c r="Q1" s="245"/>
      <c r="R1" s="245"/>
      <c r="S1" s="245"/>
      <c r="T1" s="245"/>
      <c r="U1" s="245"/>
    </row>
    <row r="3" spans="1:21" ht="30.65" customHeight="1" x14ac:dyDescent="0.35">
      <c r="A3" s="679" t="s">
        <v>585</v>
      </c>
      <c r="B3" s="679"/>
    </row>
    <row r="4" spans="1:21" ht="15.5" x14ac:dyDescent="0.35">
      <c r="A4" s="679" t="s">
        <v>586</v>
      </c>
      <c r="B4" s="679"/>
    </row>
    <row r="5" spans="1:21" ht="47.5" customHeight="1" x14ac:dyDescent="0.35">
      <c r="A5" s="680" t="s">
        <v>587</v>
      </c>
      <c r="B5" s="680"/>
    </row>
    <row r="6" spans="1:21" ht="15.5" x14ac:dyDescent="0.35">
      <c r="A6" s="679" t="s">
        <v>588</v>
      </c>
      <c r="B6" s="679"/>
    </row>
    <row r="7" spans="1:21" ht="15.5" x14ac:dyDescent="0.35">
      <c r="A7" s="548"/>
      <c r="B7" s="549"/>
    </row>
    <row r="8" spans="1:21" ht="24" customHeight="1" thickBot="1" x14ac:dyDescent="0.5">
      <c r="A8" s="550" t="s">
        <v>589</v>
      </c>
      <c r="B8" s="188"/>
    </row>
    <row r="9" spans="1:21" ht="15.5" x14ac:dyDescent="0.35">
      <c r="A9" s="551" t="s">
        <v>590</v>
      </c>
      <c r="C9" s="552"/>
    </row>
    <row r="10" spans="1:21" ht="31" x14ac:dyDescent="0.35">
      <c r="A10" s="548"/>
      <c r="B10" s="552" t="s">
        <v>591</v>
      </c>
      <c r="C10" s="549"/>
    </row>
    <row r="11" spans="1:21" ht="31" x14ac:dyDescent="0.35">
      <c r="A11" s="548"/>
      <c r="B11" s="549" t="s">
        <v>592</v>
      </c>
      <c r="C11" s="549"/>
    </row>
    <row r="12" spans="1:21" ht="31" x14ac:dyDescent="0.35">
      <c r="A12" s="548"/>
      <c r="B12" s="553" t="s">
        <v>489</v>
      </c>
      <c r="C12" s="549"/>
    </row>
    <row r="13" spans="1:21" ht="15.5" x14ac:dyDescent="0.35">
      <c r="A13" s="548"/>
      <c r="B13" s="553" t="s">
        <v>593</v>
      </c>
      <c r="C13" s="549"/>
    </row>
    <row r="14" spans="1:21" ht="15.5" x14ac:dyDescent="0.35">
      <c r="A14" s="548"/>
      <c r="B14" s="553" t="s">
        <v>594</v>
      </c>
      <c r="C14" s="549"/>
    </row>
    <row r="15" spans="1:21" ht="15.5" x14ac:dyDescent="0.35">
      <c r="A15" s="551"/>
    </row>
    <row r="16" spans="1:21" ht="15.5" x14ac:dyDescent="0.35">
      <c r="A16" s="551" t="s">
        <v>595</v>
      </c>
    </row>
    <row r="17" spans="1:15" ht="15.5" x14ac:dyDescent="0.35">
      <c r="A17" s="548"/>
      <c r="B17" s="553" t="s">
        <v>596</v>
      </c>
    </row>
    <row r="18" spans="1:15" ht="15.5" x14ac:dyDescent="0.35">
      <c r="A18" s="548"/>
      <c r="B18" s="553" t="s">
        <v>597</v>
      </c>
    </row>
    <row r="19" spans="1:15" ht="15.5" x14ac:dyDescent="0.35">
      <c r="A19" s="548"/>
    </row>
    <row r="20" spans="1:15" ht="15.5" x14ac:dyDescent="0.35">
      <c r="A20" s="551" t="s">
        <v>598</v>
      </c>
    </row>
    <row r="21" spans="1:15" ht="31" x14ac:dyDescent="0.35">
      <c r="A21" s="548"/>
      <c r="B21" s="553" t="s">
        <v>599</v>
      </c>
    </row>
    <row r="22" spans="1:15" ht="31" x14ac:dyDescent="0.35">
      <c r="A22" s="548"/>
      <c r="B22" s="553" t="s">
        <v>600</v>
      </c>
    </row>
    <row r="23" spans="1:15" s="233" customFormat="1" ht="38.5" customHeight="1" x14ac:dyDescent="0.35">
      <c r="B23" s="553" t="s">
        <v>601</v>
      </c>
      <c r="C23" s="549"/>
      <c r="D23" s="543"/>
      <c r="E23" s="543"/>
      <c r="F23" s="543"/>
      <c r="G23" s="543"/>
      <c r="H23" s="543"/>
      <c r="I23" s="543"/>
      <c r="J23" s="543"/>
      <c r="K23" s="543"/>
      <c r="L23" s="543"/>
      <c r="M23" s="543"/>
      <c r="N23" s="543"/>
      <c r="O23" s="543"/>
    </row>
    <row r="24" spans="1:15" s="233" customFormat="1" ht="15.5" x14ac:dyDescent="0.35">
      <c r="B24" s="553" t="s">
        <v>602</v>
      </c>
      <c r="C24" s="549"/>
      <c r="D24" s="543"/>
      <c r="E24" s="543"/>
      <c r="F24" s="543"/>
      <c r="G24" s="543"/>
      <c r="H24" s="543"/>
      <c r="I24" s="543"/>
      <c r="J24" s="543"/>
      <c r="K24" s="543"/>
      <c r="L24" s="543"/>
      <c r="M24" s="543"/>
      <c r="N24" s="543"/>
      <c r="O24" s="543"/>
    </row>
    <row r="25" spans="1:15" s="233" customFormat="1" ht="31" x14ac:dyDescent="0.35">
      <c r="B25" s="553" t="s">
        <v>603</v>
      </c>
      <c r="C25" s="549"/>
      <c r="D25" s="543"/>
      <c r="E25" s="543"/>
      <c r="F25" s="543"/>
      <c r="G25" s="543"/>
      <c r="H25" s="543"/>
      <c r="I25" s="543"/>
      <c r="J25" s="543"/>
      <c r="K25" s="543"/>
      <c r="L25" s="543"/>
      <c r="M25" s="543"/>
      <c r="N25" s="543"/>
      <c r="O25" s="543"/>
    </row>
    <row r="26" spans="1:15" s="233" customFormat="1" ht="15.5" x14ac:dyDescent="0.35">
      <c r="B26" s="553"/>
      <c r="C26" s="549"/>
      <c r="D26" s="543"/>
      <c r="E26" s="543"/>
      <c r="F26" s="543"/>
      <c r="G26" s="543"/>
      <c r="H26" s="543"/>
      <c r="I26" s="543"/>
      <c r="J26" s="543"/>
      <c r="K26" s="543"/>
      <c r="L26" s="543"/>
      <c r="M26" s="543"/>
      <c r="N26" s="543"/>
      <c r="O26" s="543"/>
    </row>
    <row r="27" spans="1:15" s="233" customFormat="1" ht="15.5" x14ac:dyDescent="0.35">
      <c r="A27" s="551" t="s">
        <v>604</v>
      </c>
      <c r="C27" s="553"/>
      <c r="D27" s="554"/>
      <c r="E27" s="554"/>
      <c r="F27" s="554"/>
      <c r="G27" s="554"/>
      <c r="H27" s="554"/>
      <c r="I27" s="554"/>
      <c r="J27" s="554"/>
      <c r="K27" s="554"/>
      <c r="L27" s="554"/>
      <c r="M27" s="554"/>
      <c r="N27" s="554"/>
      <c r="O27" s="554"/>
    </row>
    <row r="28" spans="1:15" s="233" customFormat="1" ht="31" x14ac:dyDescent="0.35">
      <c r="A28" s="548"/>
      <c r="B28" s="553" t="s">
        <v>605</v>
      </c>
      <c r="C28" s="553"/>
      <c r="D28" s="554"/>
      <c r="E28" s="554"/>
      <c r="F28" s="554"/>
      <c r="G28" s="554"/>
      <c r="H28" s="554"/>
      <c r="I28" s="554"/>
      <c r="J28" s="554"/>
      <c r="K28" s="554"/>
      <c r="L28" s="554"/>
      <c r="M28" s="554"/>
      <c r="N28" s="554"/>
      <c r="O28" s="554"/>
    </row>
    <row r="29" spans="1:15" s="233" customFormat="1" ht="31" x14ac:dyDescent="0.35">
      <c r="A29" s="548"/>
      <c r="B29" s="553" t="s">
        <v>606</v>
      </c>
      <c r="C29" s="553"/>
      <c r="D29" s="554"/>
      <c r="E29" s="554"/>
      <c r="F29" s="554"/>
      <c r="G29" s="554"/>
      <c r="H29" s="554"/>
      <c r="I29" s="554"/>
      <c r="J29" s="554"/>
      <c r="K29" s="554"/>
      <c r="L29" s="554"/>
      <c r="M29" s="554"/>
      <c r="N29" s="554"/>
      <c r="O29" s="554"/>
    </row>
    <row r="30" spans="1:15" s="233" customFormat="1" ht="31" x14ac:dyDescent="0.35">
      <c r="A30" s="548"/>
      <c r="B30" s="553" t="s">
        <v>607</v>
      </c>
      <c r="C30" s="553"/>
      <c r="D30" s="554"/>
      <c r="E30" s="554"/>
      <c r="F30" s="554"/>
      <c r="G30" s="554"/>
      <c r="H30" s="554"/>
      <c r="I30" s="554"/>
      <c r="J30" s="554"/>
      <c r="K30" s="554"/>
      <c r="L30" s="554"/>
      <c r="M30" s="554"/>
      <c r="N30" s="554"/>
      <c r="O30" s="554"/>
    </row>
    <row r="31" spans="1:15" s="233" customFormat="1" ht="34.4" customHeight="1" x14ac:dyDescent="0.35">
      <c r="B31" s="553" t="s">
        <v>608</v>
      </c>
      <c r="C31" s="549"/>
      <c r="D31" s="543"/>
      <c r="E31" s="543"/>
      <c r="F31" s="543"/>
      <c r="G31" s="543"/>
      <c r="H31" s="543"/>
      <c r="I31" s="543"/>
      <c r="J31" s="543"/>
      <c r="K31" s="543"/>
      <c r="L31" s="543"/>
      <c r="M31" s="543"/>
      <c r="N31" s="543"/>
      <c r="O31" s="543"/>
    </row>
    <row r="32" spans="1:15" s="233" customFormat="1" ht="15.5" x14ac:dyDescent="0.35">
      <c r="A32" s="548"/>
      <c r="B32" s="553" t="s">
        <v>609</v>
      </c>
      <c r="C32" s="553"/>
      <c r="D32" s="554"/>
      <c r="E32" s="554"/>
      <c r="F32" s="554"/>
      <c r="G32" s="554"/>
      <c r="H32" s="554"/>
      <c r="I32" s="554"/>
      <c r="J32" s="554"/>
      <c r="K32" s="554"/>
      <c r="L32" s="554"/>
      <c r="M32" s="554"/>
      <c r="N32" s="554"/>
      <c r="O32" s="554"/>
    </row>
    <row r="33" spans="1:15" s="233" customFormat="1" ht="18.649999999999999" customHeight="1" x14ac:dyDescent="0.3">
      <c r="B33" s="553" t="s">
        <v>610</v>
      </c>
      <c r="C33" s="553"/>
      <c r="D33" s="554"/>
      <c r="E33" s="554"/>
      <c r="F33" s="554"/>
      <c r="G33" s="554"/>
      <c r="H33" s="554"/>
      <c r="I33" s="554"/>
      <c r="J33" s="554"/>
      <c r="K33" s="554"/>
      <c r="L33" s="554"/>
      <c r="M33" s="554"/>
      <c r="N33" s="554"/>
      <c r="O33" s="554"/>
    </row>
    <row r="34" spans="1:15" s="233" customFormat="1" ht="18.649999999999999" customHeight="1" x14ac:dyDescent="0.3">
      <c r="B34" s="553"/>
      <c r="C34" s="553"/>
      <c r="D34" s="554"/>
      <c r="E34" s="554"/>
      <c r="F34" s="554"/>
      <c r="G34" s="554"/>
      <c r="H34" s="554"/>
      <c r="I34" s="554"/>
      <c r="J34" s="554"/>
      <c r="K34" s="554"/>
      <c r="L34" s="554"/>
      <c r="M34" s="554"/>
      <c r="N34" s="554"/>
      <c r="O34" s="554"/>
    </row>
    <row r="35" spans="1:15" s="233" customFormat="1" ht="18.649999999999999" customHeight="1" x14ac:dyDescent="0.35">
      <c r="A35" s="551" t="s">
        <v>611</v>
      </c>
      <c r="B35" s="553"/>
      <c r="C35" s="553"/>
      <c r="D35" s="554"/>
      <c r="E35" s="554"/>
      <c r="F35" s="554"/>
      <c r="G35" s="554"/>
      <c r="H35" s="554"/>
      <c r="I35" s="554"/>
      <c r="J35" s="554"/>
      <c r="K35" s="554"/>
      <c r="L35" s="554"/>
      <c r="M35" s="554"/>
      <c r="N35" s="554"/>
      <c r="O35" s="554"/>
    </row>
    <row r="36" spans="1:15" s="233" customFormat="1" ht="31" x14ac:dyDescent="0.3">
      <c r="B36" s="553" t="s">
        <v>612</v>
      </c>
      <c r="C36" s="553"/>
      <c r="D36" s="554"/>
      <c r="E36" s="554"/>
      <c r="F36" s="554"/>
      <c r="G36" s="554"/>
      <c r="H36" s="554"/>
      <c r="I36" s="554"/>
      <c r="J36" s="554"/>
      <c r="K36" s="554"/>
      <c r="L36" s="554"/>
      <c r="M36" s="554"/>
      <c r="N36" s="554"/>
      <c r="O36" s="554"/>
    </row>
    <row r="37" spans="1:15" s="233" customFormat="1" ht="18.649999999999999" customHeight="1" x14ac:dyDescent="0.3">
      <c r="B37" s="553" t="s">
        <v>613</v>
      </c>
      <c r="C37" s="553"/>
      <c r="D37" s="554"/>
      <c r="E37" s="554"/>
      <c r="F37" s="554"/>
      <c r="G37" s="554"/>
      <c r="H37" s="554"/>
      <c r="I37" s="554"/>
      <c r="J37" s="554"/>
      <c r="K37" s="554"/>
      <c r="L37" s="554"/>
      <c r="M37" s="554"/>
      <c r="N37" s="554"/>
      <c r="O37" s="554"/>
    </row>
    <row r="38" spans="1:15" s="233" customFormat="1" ht="15.5" x14ac:dyDescent="0.3">
      <c r="B38" s="553"/>
      <c r="C38" s="553"/>
      <c r="D38" s="554"/>
      <c r="E38" s="554"/>
      <c r="F38" s="554"/>
      <c r="G38" s="554"/>
      <c r="H38" s="554"/>
      <c r="I38" s="554"/>
      <c r="J38" s="554"/>
      <c r="K38" s="554"/>
      <c r="L38" s="554"/>
      <c r="M38" s="554"/>
      <c r="N38" s="554"/>
      <c r="O38" s="554"/>
    </row>
    <row r="39" spans="1:15" s="233" customFormat="1" ht="22.4" customHeight="1" x14ac:dyDescent="0.35">
      <c r="A39" s="551" t="s">
        <v>614</v>
      </c>
      <c r="B39" s="555"/>
      <c r="C39" s="553"/>
      <c r="D39" s="554"/>
      <c r="E39" s="554"/>
      <c r="F39" s="554"/>
      <c r="G39" s="554"/>
      <c r="H39" s="554"/>
      <c r="I39" s="554"/>
      <c r="J39" s="554"/>
      <c r="K39" s="554"/>
      <c r="L39" s="554"/>
      <c r="M39" s="554"/>
      <c r="N39" s="554"/>
      <c r="O39" s="554"/>
    </row>
    <row r="40" spans="1:15" ht="17.5" customHeight="1" x14ac:dyDescent="0.25">
      <c r="B40" s="553" t="s">
        <v>615</v>
      </c>
    </row>
    <row r="41" spans="1:15" ht="31" x14ac:dyDescent="0.25">
      <c r="B41" s="553" t="s">
        <v>616</v>
      </c>
    </row>
    <row r="42" spans="1:15" ht="61.4" customHeight="1" x14ac:dyDescent="0.25">
      <c r="B42" s="553" t="s">
        <v>617</v>
      </c>
    </row>
    <row r="43" spans="1:15" ht="31" x14ac:dyDescent="0.35">
      <c r="B43" s="549" t="s">
        <v>618</v>
      </c>
    </row>
    <row r="44" spans="1:15" ht="18" customHeight="1" x14ac:dyDescent="0.25"/>
    <row r="45" spans="1:15" ht="18.5" thickBot="1" x14ac:dyDescent="0.45">
      <c r="A45" s="556" t="s">
        <v>619</v>
      </c>
      <c r="B45" s="188"/>
    </row>
    <row r="46" spans="1:15" ht="31" x14ac:dyDescent="0.25">
      <c r="B46" s="553" t="s">
        <v>620</v>
      </c>
    </row>
    <row r="47" spans="1:15" ht="31" x14ac:dyDescent="0.25">
      <c r="B47" s="553" t="s">
        <v>621</v>
      </c>
    </row>
    <row r="49" spans="1:2" ht="17.5" customHeight="1" x14ac:dyDescent="0.25">
      <c r="A49" s="557" t="s">
        <v>622</v>
      </c>
    </row>
    <row r="50" spans="1:2" ht="31" x14ac:dyDescent="0.25">
      <c r="B50" s="553" t="s">
        <v>623</v>
      </c>
    </row>
    <row r="51" spans="1:2" ht="15.5" x14ac:dyDescent="0.25">
      <c r="B51" s="553" t="s">
        <v>624</v>
      </c>
    </row>
    <row r="52" spans="1:2" ht="15.5" x14ac:dyDescent="0.25">
      <c r="B52" s="553" t="s">
        <v>625</v>
      </c>
    </row>
    <row r="53" spans="1:2" ht="31" x14ac:dyDescent="0.25">
      <c r="B53" s="553" t="s">
        <v>626</v>
      </c>
    </row>
    <row r="54" spans="1:2" ht="31" x14ac:dyDescent="0.25">
      <c r="B54" s="553" t="s">
        <v>627</v>
      </c>
    </row>
    <row r="55" spans="1:2" ht="15.5" x14ac:dyDescent="0.25">
      <c r="B55" s="553" t="s">
        <v>628</v>
      </c>
    </row>
    <row r="56" spans="1:2" ht="15.5" x14ac:dyDescent="0.25">
      <c r="B56" s="553" t="s">
        <v>629</v>
      </c>
    </row>
    <row r="58" spans="1:2" ht="15.5" x14ac:dyDescent="0.25">
      <c r="A58" s="557" t="s">
        <v>630</v>
      </c>
    </row>
    <row r="59" spans="1:2" ht="31" x14ac:dyDescent="0.25">
      <c r="B59" s="553" t="s">
        <v>631</v>
      </c>
    </row>
    <row r="60" spans="1:2" ht="15.5" x14ac:dyDescent="0.25">
      <c r="B60" s="553" t="s">
        <v>624</v>
      </c>
    </row>
    <row r="61" spans="1:2" ht="15.5" x14ac:dyDescent="0.25">
      <c r="B61" s="553" t="s">
        <v>625</v>
      </c>
    </row>
    <row r="62" spans="1:2" ht="31" x14ac:dyDescent="0.25">
      <c r="B62" s="553" t="s">
        <v>632</v>
      </c>
    </row>
    <row r="63" spans="1:2" ht="31" x14ac:dyDescent="0.25">
      <c r="B63" s="553" t="s">
        <v>627</v>
      </c>
    </row>
    <row r="64" spans="1:2" ht="15.5" x14ac:dyDescent="0.25">
      <c r="B64" s="553" t="s">
        <v>628</v>
      </c>
    </row>
    <row r="65" spans="2:2" ht="15.5" x14ac:dyDescent="0.25">
      <c r="B65" s="553" t="s">
        <v>633</v>
      </c>
    </row>
  </sheetData>
  <mergeCells count="4">
    <mergeCell ref="A3:B3"/>
    <mergeCell ref="A4:B4"/>
    <mergeCell ref="A5:B5"/>
    <mergeCell ref="A6:B6"/>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
    <tabColor rgb="FFFFE9A3"/>
    <pageSetUpPr fitToPage="1"/>
  </sheetPr>
  <dimension ref="A1:BB86"/>
  <sheetViews>
    <sheetView workbookViewId="0">
      <selection activeCell="B56" sqref="B5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109</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265</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715" t="s">
        <v>52</v>
      </c>
      <c r="BB6" s="716"/>
    </row>
    <row r="7" spans="1:54" s="263" customFormat="1" ht="23" x14ac:dyDescent="0.25">
      <c r="A7" s="257"/>
      <c r="B7" s="258" t="s">
        <v>137</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249" t="str">
        <f>IF(ISBLANK('Labor Rates'!C8),"",'Labor Rates'!C8)</f>
        <v/>
      </c>
      <c r="C8" s="324"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Rates'!M8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249" t="str">
        <f>IF(ISBLANK('Labor Rates'!C9),"",'Labor Rates'!C9)</f>
        <v/>
      </c>
      <c r="C9" s="324"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Rates'!M9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249" t="str">
        <f>IF(ISBLANK('Labor Rates'!C10),"",'Labor Rates'!C10)</f>
        <v/>
      </c>
      <c r="C10" s="324"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Rates'!M10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249" t="str">
        <f>IF(ISBLANK('Labor Rates'!C11),"",'Labor Rates'!C11)</f>
        <v/>
      </c>
      <c r="C11" s="324"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Rates'!M11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249" t="str">
        <f>IF(ISBLANK('Labor Rates'!C12),"",'Labor Rates'!C12)</f>
        <v/>
      </c>
      <c r="C12" s="324"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Rates'!M12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249" t="str">
        <f>IF(ISBLANK('Labor Rates'!C13),"",'Labor Rates'!C13)</f>
        <v/>
      </c>
      <c r="C13" s="324"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Rates'!M13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249" t="str">
        <f>IF(ISBLANK('Labor Rates'!C14),"",'Labor Rates'!C14)</f>
        <v/>
      </c>
      <c r="C14" s="324"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Rates'!M14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249" t="str">
        <f>IF(ISBLANK('Labor Rates'!C15),"",'Labor Rates'!C15)</f>
        <v/>
      </c>
      <c r="C15" s="324"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Rates'!M15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249" t="str">
        <f>IF(ISBLANK('Labor Rates'!C16),"",'Labor Rates'!C16)</f>
        <v/>
      </c>
      <c r="C16" s="324"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Rates'!M16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249" t="str">
        <f>IF(ISBLANK('Labor Rates'!C17),"",'Labor Rates'!C17)</f>
        <v/>
      </c>
      <c r="C17" s="324"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Rates'!M17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249" t="str">
        <f>IF(ISBLANK('Labor Rates'!C18),"",'Labor Rates'!C18)</f>
        <v/>
      </c>
      <c r="C18" s="324"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Rates'!M18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249" t="str">
        <f>IF(ISBLANK('Labor Rates'!C19),"",'Labor Rates'!C19)</f>
        <v/>
      </c>
      <c r="C19" s="324"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Rates'!M19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249" t="str">
        <f>IF(ISBLANK('Labor Rates'!C20),"",'Labor Rates'!C20)</f>
        <v/>
      </c>
      <c r="C20" s="324"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Rates'!M20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249" t="str">
        <f>IF(ISBLANK('Labor Rates'!C21),"",'Labor Rates'!C21)</f>
        <v/>
      </c>
      <c r="C21" s="324"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Rates'!M21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249" t="str">
        <f>IF(ISBLANK('Labor Rates'!C22),"",'Labor Rates'!C22)</f>
        <v/>
      </c>
      <c r="C22" s="324"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Rates'!M22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249" t="str">
        <f>IF(ISBLANK('Labor Rates'!C23),"",'Labor Rates'!C23)</f>
        <v/>
      </c>
      <c r="C23" s="324"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Rates'!M23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249" t="str">
        <f>IF(ISBLANK('Labor Rates'!C24),"",'Labor Rates'!C24)</f>
        <v/>
      </c>
      <c r="C24" s="324"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Rates'!M24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249" t="str">
        <f>IF(ISBLANK('Labor Rates'!C25),"",'Labor Rates'!C25)</f>
        <v/>
      </c>
      <c r="C25" s="324"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Rates'!M25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249" t="str">
        <f>IF(ISBLANK('Labor Rates'!C26),"",'Labor Rates'!C26)</f>
        <v/>
      </c>
      <c r="C26" s="324"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Rates'!M26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249" t="str">
        <f>IF(ISBLANK('Labor Rates'!C27),"",'Labor Rates'!C27)</f>
        <v/>
      </c>
      <c r="C27" s="324"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Rates'!M27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249" t="str">
        <f>IF(ISBLANK('Labor Rates'!C28),"",'Labor Rates'!C28)</f>
        <v/>
      </c>
      <c r="C28" s="324"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Rates'!M28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249" t="str">
        <f>IF(ISBLANK('Labor Rates'!C29),"",'Labor Rates'!C29)</f>
        <v/>
      </c>
      <c r="C29" s="324"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Rates'!M29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249" t="str">
        <f>IF(ISBLANK('Labor Rates'!C30),"",'Labor Rates'!C30)</f>
        <v/>
      </c>
      <c r="C30" s="324"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Rates'!M30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249" t="str">
        <f>IF(ISBLANK('Labor Rates'!C31),"",'Labor Rates'!C31)</f>
        <v/>
      </c>
      <c r="C31" s="324"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Rates'!M31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
        <v>1</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
        <v>2</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7"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364"/>
      <c r="BA40" s="347">
        <f>K40+S40+AA40+AI40+AQ40+AY40</f>
        <v>0</v>
      </c>
    </row>
    <row r="41" spans="1:53" ht="13" x14ac:dyDescent="0.3">
      <c r="A41" s="11"/>
      <c r="B41" s="7"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364"/>
      <c r="BA41" s="347">
        <f>K41+S41+AA41+AI41+AQ41+AY41</f>
        <v>0</v>
      </c>
    </row>
    <row r="42" spans="1:53" ht="13" x14ac:dyDescent="0.3">
      <c r="A42" s="11"/>
      <c r="B42" s="7"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364"/>
      <c r="BA42" s="347">
        <f>K42+S42+AA42+AI42+AQ42+AY42</f>
        <v>0</v>
      </c>
    </row>
    <row r="43" spans="1:53" ht="24.75" customHeight="1" x14ac:dyDescent="0.3">
      <c r="A43" s="11"/>
      <c r="B43" s="7"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364"/>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357</v>
      </c>
      <c r="F45" s="9"/>
      <c r="G45" s="9"/>
      <c r="H45" s="9"/>
      <c r="I45" s="9"/>
      <c r="J45" s="9"/>
      <c r="K45" s="321"/>
      <c r="L45" s="421" t="s">
        <v>341</v>
      </c>
      <c r="M45" s="422" t="s">
        <v>357</v>
      </c>
      <c r="N45" s="9"/>
      <c r="O45" s="9"/>
      <c r="P45" s="9"/>
      <c r="Q45" s="9"/>
      <c r="R45" s="9"/>
      <c r="S45" s="321"/>
      <c r="T45" s="421" t="s">
        <v>341</v>
      </c>
      <c r="U45" s="422" t="s">
        <v>357</v>
      </c>
      <c r="V45" s="9"/>
      <c r="W45" s="9"/>
      <c r="X45" s="9"/>
      <c r="Y45" s="9"/>
      <c r="Z45" s="9"/>
      <c r="AA45" s="321"/>
      <c r="AB45" s="421" t="s">
        <v>341</v>
      </c>
      <c r="AC45" s="422" t="s">
        <v>357</v>
      </c>
      <c r="AD45" s="9"/>
      <c r="AE45" s="9"/>
      <c r="AF45" s="9"/>
      <c r="AG45" s="9"/>
      <c r="AH45" s="9"/>
      <c r="AI45" s="321"/>
      <c r="AJ45" s="421" t="s">
        <v>341</v>
      </c>
      <c r="AK45" s="422" t="s">
        <v>357</v>
      </c>
      <c r="AL45" s="9"/>
      <c r="AM45" s="9"/>
      <c r="AN45" s="9"/>
      <c r="AO45" s="9"/>
      <c r="AP45" s="9"/>
      <c r="AQ45" s="321"/>
      <c r="AR45" s="421" t="s">
        <v>341</v>
      </c>
      <c r="AS45" s="422" t="s">
        <v>357</v>
      </c>
      <c r="AT45" s="300"/>
      <c r="AU45" s="300"/>
      <c r="AV45" s="300"/>
      <c r="AW45" s="300"/>
      <c r="AX45" s="9"/>
      <c r="AY45" s="321"/>
      <c r="AZ45" s="363"/>
      <c r="BA45" s="347"/>
    </row>
    <row r="46" spans="1:53" ht="13" x14ac:dyDescent="0.3">
      <c r="A46" s="11"/>
      <c r="B46" s="7"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364"/>
      <c r="BA46" s="347">
        <f>K46+S46+AA46+AI46+AQ46+AY46</f>
        <v>0</v>
      </c>
    </row>
    <row r="47" spans="1:53" ht="13" x14ac:dyDescent="0.3">
      <c r="A47" s="11"/>
      <c r="B47" s="7"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364"/>
      <c r="BA47" s="347">
        <f>K47+S47+AA47+AI47+AQ47+AY47</f>
        <v>0</v>
      </c>
    </row>
    <row r="48" spans="1:53" ht="13" x14ac:dyDescent="0.3">
      <c r="A48" s="11"/>
      <c r="B48" s="7"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364"/>
      <c r="BA48" s="347">
        <f>K48+S48+AA48+AI48+AQ48+AY48</f>
        <v>0</v>
      </c>
    </row>
    <row r="49" spans="1:53" ht="13" x14ac:dyDescent="0.3">
      <c r="A49" s="11"/>
      <c r="B49" s="7"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364"/>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365"/>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7"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364"/>
      <c r="BA52" s="347">
        <f>K52+S52+AA52+AI52+AQ52+AY52</f>
        <v>0</v>
      </c>
    </row>
    <row r="53" spans="1:53" ht="13" x14ac:dyDescent="0.3">
      <c r="A53" s="11"/>
      <c r="B53" s="7"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364"/>
      <c r="BA53" s="347">
        <f>K53+S53+AA53+AI53+AQ53+AY53</f>
        <v>0</v>
      </c>
    </row>
    <row r="54" spans="1:53" ht="13" x14ac:dyDescent="0.3">
      <c r="A54" s="11"/>
      <c r="B54" s="7"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364"/>
      <c r="BA54" s="347">
        <f>K54+S54+AA54+AI54+AQ54+AY54</f>
        <v>0</v>
      </c>
    </row>
    <row r="55" spans="1:53" ht="13" x14ac:dyDescent="0.3">
      <c r="A55" s="11"/>
      <c r="B55" s="7"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364"/>
      <c r="BA55" s="347">
        <f t="shared" ref="BA55:BA56" si="33">K55+S55+AA55+AI55+AQ55+AY55</f>
        <v>0</v>
      </c>
    </row>
    <row r="56" spans="1:53" ht="13" x14ac:dyDescent="0.3">
      <c r="A56" s="11"/>
      <c r="B56" s="7"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364"/>
      <c r="BA56" s="347">
        <f t="shared" si="33"/>
        <v>0</v>
      </c>
    </row>
    <row r="57" spans="1:53" ht="13" x14ac:dyDescent="0.3">
      <c r="A57" s="11"/>
      <c r="B57" s="7"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364"/>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7"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364"/>
      <c r="BA60" s="347">
        <f>K60+S60+AA60+AI60+AQ60+AY60</f>
        <v>0</v>
      </c>
    </row>
    <row r="61" spans="1:53" x14ac:dyDescent="0.25">
      <c r="A61" s="11"/>
      <c r="B61" s="7"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364"/>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7"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364"/>
      <c r="BA65" s="347">
        <f>K65+S65+AA65+AI65+AQ65+AY65</f>
        <v>0</v>
      </c>
    </row>
    <row r="66" spans="1:53" x14ac:dyDescent="0.25">
      <c r="A66" s="11"/>
      <c r="B66" s="7"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364"/>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7"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364"/>
      <c r="BA70" s="347">
        <f t="shared" ref="BA70:BA75" si="34">K70+S70+AA70+AI70+AQ70+AY70</f>
        <v>0</v>
      </c>
    </row>
    <row r="71" spans="1:53" x14ac:dyDescent="0.25">
      <c r="A71" s="11"/>
      <c r="B71" s="7"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364"/>
      <c r="BA71" s="347">
        <f t="shared" si="34"/>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4"/>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4"/>
        <v>0</v>
      </c>
    </row>
    <row r="74" spans="1:53" ht="13" thickBot="1" x14ac:dyDescent="0.3">
      <c r="A74" s="45" t="s">
        <v>39</v>
      </c>
      <c r="B74" s="28"/>
      <c r="C74" s="176"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0.1</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368"/>
      <c r="BA74" s="352">
        <f t="shared" si="34"/>
        <v>0</v>
      </c>
    </row>
    <row r="75" spans="1:53" ht="13" thickBot="1" x14ac:dyDescent="0.3">
      <c r="A75" s="399" t="s">
        <v>40</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4"/>
        <v>0</v>
      </c>
    </row>
    <row r="76" spans="1:53" x14ac:dyDescent="0.25">
      <c r="V76" s="121" t="s">
        <v>94</v>
      </c>
    </row>
    <row r="77" spans="1:53" ht="74.25" customHeight="1" x14ac:dyDescent="0.25">
      <c r="A77" s="167" t="s">
        <v>120</v>
      </c>
      <c r="B77" s="664" t="s">
        <v>126</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259</v>
      </c>
    </row>
    <row r="80" spans="1:53" ht="30" customHeight="1" x14ac:dyDescent="0.3">
      <c r="A80" s="36" t="s">
        <v>60</v>
      </c>
      <c r="B80" s="706" t="s">
        <v>350</v>
      </c>
      <c r="C80" s="706"/>
      <c r="D80" s="706"/>
      <c r="E80" s="706"/>
      <c r="F80" s="706"/>
      <c r="G80" s="706"/>
      <c r="H80" s="706"/>
      <c r="I80" s="706"/>
      <c r="J80" s="706"/>
      <c r="K80" s="706"/>
      <c r="L80" s="706"/>
      <c r="M80" s="706"/>
      <c r="N80" s="233"/>
      <c r="O80" s="233"/>
      <c r="P80" s="233"/>
      <c r="Q80" s="233"/>
      <c r="R80" s="233"/>
      <c r="S80" s="233"/>
      <c r="T80" s="233"/>
    </row>
    <row r="81" spans="1:15" ht="21.75" customHeight="1" x14ac:dyDescent="0.3">
      <c r="A81" s="36" t="s">
        <v>61</v>
      </c>
      <c r="B81" s="661" t="s">
        <v>331</v>
      </c>
      <c r="C81" s="661"/>
      <c r="D81" s="661"/>
      <c r="E81" s="661"/>
      <c r="F81" s="661"/>
      <c r="G81" s="661"/>
      <c r="H81" s="661"/>
      <c r="I81" s="661"/>
      <c r="J81" s="661"/>
      <c r="K81" s="661"/>
      <c r="L81" s="661"/>
      <c r="M81" s="661"/>
      <c r="N81" s="661"/>
      <c r="O81" s="661"/>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6">
    <mergeCell ref="G4:H4"/>
    <mergeCell ref="O4:P4"/>
    <mergeCell ref="AE4:AF4"/>
    <mergeCell ref="AM4:AN4"/>
    <mergeCell ref="G5:H5"/>
    <mergeCell ref="O5:P5"/>
    <mergeCell ref="AE5:AF5"/>
    <mergeCell ref="AM5:AN5"/>
    <mergeCell ref="AE6:AF6"/>
    <mergeCell ref="AM6:AN6"/>
    <mergeCell ref="BA6:BB6"/>
    <mergeCell ref="B77:L77"/>
    <mergeCell ref="B81:O81"/>
    <mergeCell ref="B80:M80"/>
    <mergeCell ref="G6:H6"/>
    <mergeCell ref="O6:P6"/>
  </mergeCells>
  <phoneticPr fontId="31" type="noConversion"/>
  <pageMargins left="0.25" right="0.25" top="0.75" bottom="0.75" header="0.3" footer="0.3"/>
  <pageSetup scale="40" fitToHeight="3"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tabColor rgb="FFFFE9A3"/>
    <pageSetUpPr fitToPage="1"/>
  </sheetPr>
  <dimension ref="A1:BB86"/>
  <sheetViews>
    <sheetView workbookViewId="0">
      <selection activeCell="B56" sqref="B5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269</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265</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715" t="s">
        <v>52</v>
      </c>
      <c r="BB6" s="716"/>
    </row>
    <row r="7" spans="1:54" s="263" customFormat="1" ht="23" x14ac:dyDescent="0.25">
      <c r="A7" s="257"/>
      <c r="B7" s="258" t="s">
        <v>137</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249" t="str">
        <f>IF(ISBLANK('Labor Rates'!C8),"",'Labor Rates'!C8)</f>
        <v/>
      </c>
      <c r="C8" s="324"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Rates'!M8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249" t="str">
        <f>IF(ISBLANK('Labor Rates'!C9),"",'Labor Rates'!C9)</f>
        <v/>
      </c>
      <c r="C9" s="324"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Rates'!M9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249" t="str">
        <f>IF(ISBLANK('Labor Rates'!C10),"",'Labor Rates'!C10)</f>
        <v/>
      </c>
      <c r="C10" s="324"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Rates'!M10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249" t="str">
        <f>IF(ISBLANK('Labor Rates'!C11),"",'Labor Rates'!C11)</f>
        <v/>
      </c>
      <c r="C11" s="324"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Rates'!M11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249" t="str">
        <f>IF(ISBLANK('Labor Rates'!C12),"",'Labor Rates'!C12)</f>
        <v/>
      </c>
      <c r="C12" s="324"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Rates'!M12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249" t="str">
        <f>IF(ISBLANK('Labor Rates'!C13),"",'Labor Rates'!C13)</f>
        <v/>
      </c>
      <c r="C13" s="324"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Rates'!M13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249" t="str">
        <f>IF(ISBLANK('Labor Rates'!C14),"",'Labor Rates'!C14)</f>
        <v/>
      </c>
      <c r="C14" s="324"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Rates'!M14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249" t="str">
        <f>IF(ISBLANK('Labor Rates'!C15),"",'Labor Rates'!C15)</f>
        <v/>
      </c>
      <c r="C15" s="324"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Rates'!M15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249" t="str">
        <f>IF(ISBLANK('Labor Rates'!C16),"",'Labor Rates'!C16)</f>
        <v/>
      </c>
      <c r="C16" s="324"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Rates'!M16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249" t="str">
        <f>IF(ISBLANK('Labor Rates'!C17),"",'Labor Rates'!C17)</f>
        <v/>
      </c>
      <c r="C17" s="324"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Rates'!M17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249" t="str">
        <f>IF(ISBLANK('Labor Rates'!C18),"",'Labor Rates'!C18)</f>
        <v/>
      </c>
      <c r="C18" s="324"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Rates'!M18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249" t="str">
        <f>IF(ISBLANK('Labor Rates'!C19),"",'Labor Rates'!C19)</f>
        <v/>
      </c>
      <c r="C19" s="324"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Rates'!M19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249" t="str">
        <f>IF(ISBLANK('Labor Rates'!C20),"",'Labor Rates'!C20)</f>
        <v/>
      </c>
      <c r="C20" s="324"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Rates'!M20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249" t="str">
        <f>IF(ISBLANK('Labor Rates'!C21),"",'Labor Rates'!C21)</f>
        <v/>
      </c>
      <c r="C21" s="324"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Rates'!M21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249" t="str">
        <f>IF(ISBLANK('Labor Rates'!C22),"",'Labor Rates'!C22)</f>
        <v/>
      </c>
      <c r="C22" s="324"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Rates'!M22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249" t="str">
        <f>IF(ISBLANK('Labor Rates'!C23),"",'Labor Rates'!C23)</f>
        <v/>
      </c>
      <c r="C23" s="324"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Rates'!M23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249" t="str">
        <f>IF(ISBLANK('Labor Rates'!C24),"",'Labor Rates'!C24)</f>
        <v/>
      </c>
      <c r="C24" s="324"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Rates'!M24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249" t="str">
        <f>IF(ISBLANK('Labor Rates'!C25),"",'Labor Rates'!C25)</f>
        <v/>
      </c>
      <c r="C25" s="324"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Rates'!M25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249" t="str">
        <f>IF(ISBLANK('Labor Rates'!C26),"",'Labor Rates'!C26)</f>
        <v/>
      </c>
      <c r="C26" s="324"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Rates'!M26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249" t="str">
        <f>IF(ISBLANK('Labor Rates'!C27),"",'Labor Rates'!C27)</f>
        <v/>
      </c>
      <c r="C27" s="324"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Rates'!M27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249" t="str">
        <f>IF(ISBLANK('Labor Rates'!C28),"",'Labor Rates'!C28)</f>
        <v/>
      </c>
      <c r="C28" s="324"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Rates'!M28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249" t="str">
        <f>IF(ISBLANK('Labor Rates'!C29),"",'Labor Rates'!C29)</f>
        <v/>
      </c>
      <c r="C29" s="324"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Rates'!M29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249" t="str">
        <f>IF(ISBLANK('Labor Rates'!C30),"",'Labor Rates'!C30)</f>
        <v/>
      </c>
      <c r="C30" s="324"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Rates'!M30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249" t="str">
        <f>IF(ISBLANK('Labor Rates'!C31),"",'Labor Rates'!C31)</f>
        <v/>
      </c>
      <c r="C31" s="324"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Rates'!M31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
        <v>1</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
        <v>2</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7"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364"/>
      <c r="BA40" s="347">
        <f>K40+S40+AA40+AI40+AQ40+AY40</f>
        <v>0</v>
      </c>
    </row>
    <row r="41" spans="1:53" ht="13" x14ac:dyDescent="0.3">
      <c r="A41" s="11"/>
      <c r="B41" s="7"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364"/>
      <c r="BA41" s="347">
        <f>K41+S41+AA41+AI41+AQ41+AY41</f>
        <v>0</v>
      </c>
    </row>
    <row r="42" spans="1:53" ht="13" x14ac:dyDescent="0.3">
      <c r="A42" s="11"/>
      <c r="B42" s="7"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364"/>
      <c r="BA42" s="347">
        <f>K42+S42+AA42+AI42+AQ42+AY42</f>
        <v>0</v>
      </c>
    </row>
    <row r="43" spans="1:53" ht="24.75" customHeight="1" x14ac:dyDescent="0.3">
      <c r="A43" s="11"/>
      <c r="B43" s="7"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364"/>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357</v>
      </c>
      <c r="F45" s="9"/>
      <c r="G45" s="9"/>
      <c r="H45" s="9"/>
      <c r="I45" s="9"/>
      <c r="J45" s="9"/>
      <c r="K45" s="321"/>
      <c r="L45" s="421" t="s">
        <v>341</v>
      </c>
      <c r="M45" s="422" t="s">
        <v>357</v>
      </c>
      <c r="N45" s="9"/>
      <c r="O45" s="9"/>
      <c r="P45" s="9"/>
      <c r="Q45" s="9"/>
      <c r="R45" s="9"/>
      <c r="S45" s="321"/>
      <c r="T45" s="421" t="s">
        <v>341</v>
      </c>
      <c r="U45" s="422" t="s">
        <v>357</v>
      </c>
      <c r="V45" s="9"/>
      <c r="W45" s="9"/>
      <c r="X45" s="9"/>
      <c r="Y45" s="9"/>
      <c r="Z45" s="9"/>
      <c r="AA45" s="321"/>
      <c r="AB45" s="421" t="s">
        <v>341</v>
      </c>
      <c r="AC45" s="422" t="s">
        <v>357</v>
      </c>
      <c r="AD45" s="9"/>
      <c r="AE45" s="9"/>
      <c r="AF45" s="9"/>
      <c r="AG45" s="9"/>
      <c r="AH45" s="9"/>
      <c r="AI45" s="321"/>
      <c r="AJ45" s="421" t="s">
        <v>341</v>
      </c>
      <c r="AK45" s="422" t="s">
        <v>357</v>
      </c>
      <c r="AL45" s="9"/>
      <c r="AM45" s="9"/>
      <c r="AN45" s="9"/>
      <c r="AO45" s="9"/>
      <c r="AP45" s="9"/>
      <c r="AQ45" s="321"/>
      <c r="AR45" s="421" t="s">
        <v>341</v>
      </c>
      <c r="AS45" s="422" t="s">
        <v>357</v>
      </c>
      <c r="AT45" s="300"/>
      <c r="AU45" s="300"/>
      <c r="AV45" s="300"/>
      <c r="AW45" s="300"/>
      <c r="AX45" s="9"/>
      <c r="AY45" s="321"/>
      <c r="AZ45" s="363"/>
      <c r="BA45" s="347"/>
    </row>
    <row r="46" spans="1:53" ht="13" x14ac:dyDescent="0.3">
      <c r="A46" s="11"/>
      <c r="B46" s="7"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364"/>
      <c r="BA46" s="347">
        <f>K46+S46+AA46+AI46+AQ46+AY46</f>
        <v>0</v>
      </c>
    </row>
    <row r="47" spans="1:53" ht="13" x14ac:dyDescent="0.3">
      <c r="A47" s="11"/>
      <c r="B47" s="7"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364"/>
      <c r="BA47" s="347">
        <f>K47+S47+AA47+AI47+AQ47+AY47</f>
        <v>0</v>
      </c>
    </row>
    <row r="48" spans="1:53" ht="13" x14ac:dyDescent="0.3">
      <c r="A48" s="11"/>
      <c r="B48" s="7"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364"/>
      <c r="BA48" s="347">
        <f>K48+S48+AA48+AI48+AQ48+AY48</f>
        <v>0</v>
      </c>
    </row>
    <row r="49" spans="1:53" ht="13" x14ac:dyDescent="0.3">
      <c r="A49" s="11"/>
      <c r="B49" s="7"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364"/>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365"/>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7"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364"/>
      <c r="BA52" s="347">
        <f>K52+S52+AA52+AI52+AQ52+AY52</f>
        <v>0</v>
      </c>
    </row>
    <row r="53" spans="1:53" ht="13" x14ac:dyDescent="0.3">
      <c r="A53" s="11"/>
      <c r="B53" s="7"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364"/>
      <c r="BA53" s="347">
        <f>K53+S53+AA53+AI53+AQ53+AY53</f>
        <v>0</v>
      </c>
    </row>
    <row r="54" spans="1:53" ht="13" x14ac:dyDescent="0.3">
      <c r="A54" s="11"/>
      <c r="B54" s="7"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364"/>
      <c r="BA54" s="347">
        <f>K54+S54+AA54+AI54+AQ54+AY54</f>
        <v>0</v>
      </c>
    </row>
    <row r="55" spans="1:53" ht="13" x14ac:dyDescent="0.3">
      <c r="A55" s="11"/>
      <c r="B55" s="7"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364"/>
      <c r="BA55" s="347">
        <f t="shared" ref="BA55:BA56" si="33">K55+S55+AA55+AI55+AQ55+AY55</f>
        <v>0</v>
      </c>
    </row>
    <row r="56" spans="1:53" ht="13" x14ac:dyDescent="0.3">
      <c r="A56" s="11"/>
      <c r="B56" s="7"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364"/>
      <c r="BA56" s="347">
        <f t="shared" si="33"/>
        <v>0</v>
      </c>
    </row>
    <row r="57" spans="1:53" ht="13" x14ac:dyDescent="0.3">
      <c r="A57" s="11"/>
      <c r="B57" s="7"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364"/>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7"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364"/>
      <c r="BA60" s="347">
        <f>K60+S60+AA60+AI60+AQ60+AY60</f>
        <v>0</v>
      </c>
    </row>
    <row r="61" spans="1:53" x14ac:dyDescent="0.25">
      <c r="A61" s="11"/>
      <c r="B61" s="7"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364"/>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7"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364"/>
      <c r="BA65" s="347">
        <f>K65+S65+AA65+AI65+AQ65+AY65</f>
        <v>0</v>
      </c>
    </row>
    <row r="66" spans="1:53" x14ac:dyDescent="0.25">
      <c r="A66" s="11"/>
      <c r="B66" s="7"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364"/>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7"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364"/>
      <c r="BA70" s="347">
        <f t="shared" ref="BA70:BA75" si="34">K70+S70+AA70+AI70+AQ70+AY70</f>
        <v>0</v>
      </c>
    </row>
    <row r="71" spans="1:53" x14ac:dyDescent="0.25">
      <c r="A71" s="11"/>
      <c r="B71" s="7"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364"/>
      <c r="BA71" s="347">
        <f t="shared" si="34"/>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4"/>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4"/>
        <v>0</v>
      </c>
    </row>
    <row r="74" spans="1:53" ht="13" thickBot="1" x14ac:dyDescent="0.3">
      <c r="A74" s="45" t="s">
        <v>39</v>
      </c>
      <c r="B74" s="28"/>
      <c r="C74" s="176"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0.1</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368"/>
      <c r="BA74" s="352">
        <f t="shared" si="34"/>
        <v>0</v>
      </c>
    </row>
    <row r="75" spans="1:53" ht="13" thickBot="1" x14ac:dyDescent="0.3">
      <c r="A75" s="399" t="s">
        <v>40</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4"/>
        <v>0</v>
      </c>
    </row>
    <row r="76" spans="1:53" x14ac:dyDescent="0.25">
      <c r="V76" s="121" t="s">
        <v>94</v>
      </c>
    </row>
    <row r="77" spans="1:53" ht="74.25" customHeight="1" x14ac:dyDescent="0.25">
      <c r="A77" s="167" t="s">
        <v>120</v>
      </c>
      <c r="B77" s="664" t="s">
        <v>126</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259</v>
      </c>
    </row>
    <row r="80" spans="1:53" ht="30" customHeight="1" x14ac:dyDescent="0.3">
      <c r="A80" s="36" t="s">
        <v>60</v>
      </c>
      <c r="B80" s="706" t="s">
        <v>350</v>
      </c>
      <c r="C80" s="706"/>
      <c r="D80" s="706"/>
      <c r="E80" s="706"/>
      <c r="F80" s="706"/>
      <c r="G80" s="706"/>
      <c r="H80" s="706"/>
      <c r="I80" s="706"/>
      <c r="J80" s="706"/>
      <c r="K80" s="706"/>
      <c r="L80" s="706"/>
      <c r="M80" s="706"/>
      <c r="N80" s="233"/>
      <c r="O80" s="233"/>
      <c r="P80" s="233"/>
      <c r="Q80" s="233"/>
      <c r="R80" s="233"/>
      <c r="S80" s="233"/>
      <c r="T80" s="233"/>
    </row>
    <row r="81" spans="1:15" ht="21.75" customHeight="1" x14ac:dyDescent="0.3">
      <c r="A81" s="36" t="s">
        <v>61</v>
      </c>
      <c r="B81" s="661" t="s">
        <v>331</v>
      </c>
      <c r="C81" s="661"/>
      <c r="D81" s="661"/>
      <c r="E81" s="661"/>
      <c r="F81" s="661"/>
      <c r="G81" s="661"/>
      <c r="H81" s="661"/>
      <c r="I81" s="661"/>
      <c r="J81" s="661"/>
      <c r="K81" s="661"/>
      <c r="L81" s="661"/>
      <c r="M81" s="661"/>
      <c r="N81" s="661"/>
      <c r="O81" s="661"/>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6">
    <mergeCell ref="G4:H4"/>
    <mergeCell ref="O4:P4"/>
    <mergeCell ref="AE4:AF4"/>
    <mergeCell ref="AM4:AN4"/>
    <mergeCell ref="G5:H5"/>
    <mergeCell ref="O5:P5"/>
    <mergeCell ref="AE5:AF5"/>
    <mergeCell ref="AM5:AN5"/>
    <mergeCell ref="AE6:AF6"/>
    <mergeCell ref="AM6:AN6"/>
    <mergeCell ref="BA6:BB6"/>
    <mergeCell ref="B77:L77"/>
    <mergeCell ref="B81:O81"/>
    <mergeCell ref="B80:M80"/>
    <mergeCell ref="G6:H6"/>
    <mergeCell ref="O6:P6"/>
  </mergeCells>
  <phoneticPr fontId="31" type="noConversion"/>
  <pageMargins left="0.25" right="0.25" top="0.75" bottom="0.75" header="0.3" footer="0.3"/>
  <pageSetup scale="40" fitToHeight="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tabColor rgb="FFFFE9A3"/>
    <pageSetUpPr fitToPage="1"/>
  </sheetPr>
  <dimension ref="A1:BB86"/>
  <sheetViews>
    <sheetView zoomScaleNormal="100" workbookViewId="0">
      <selection activeCell="B56" sqref="B5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268</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265</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715" t="s">
        <v>52</v>
      </c>
      <c r="BB6" s="716"/>
    </row>
    <row r="7" spans="1:54" s="263" customFormat="1" ht="23" x14ac:dyDescent="0.25">
      <c r="A7" s="257"/>
      <c r="B7" s="258" t="s">
        <v>137</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249" t="str">
        <f>IF(ISBLANK('Labor Rates'!C8),"",'Labor Rates'!C8)</f>
        <v/>
      </c>
      <c r="C8" s="324"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Rates'!M8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249" t="str">
        <f>IF(ISBLANK('Labor Rates'!C9),"",'Labor Rates'!C9)</f>
        <v/>
      </c>
      <c r="C9" s="324"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Rates'!M9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249" t="str">
        <f>IF(ISBLANK('Labor Rates'!C10),"",'Labor Rates'!C10)</f>
        <v/>
      </c>
      <c r="C10" s="324"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Rates'!M10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249" t="str">
        <f>IF(ISBLANK('Labor Rates'!C11),"",'Labor Rates'!C11)</f>
        <v/>
      </c>
      <c r="C11" s="324"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Rates'!M11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249" t="str">
        <f>IF(ISBLANK('Labor Rates'!C12),"",'Labor Rates'!C12)</f>
        <v/>
      </c>
      <c r="C12" s="324"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Rates'!M12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249" t="str">
        <f>IF(ISBLANK('Labor Rates'!C13),"",'Labor Rates'!C13)</f>
        <v/>
      </c>
      <c r="C13" s="324"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Rates'!M13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249" t="str">
        <f>IF(ISBLANK('Labor Rates'!C14),"",'Labor Rates'!C14)</f>
        <v/>
      </c>
      <c r="C14" s="324"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Rates'!M14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249" t="str">
        <f>IF(ISBLANK('Labor Rates'!C15),"",'Labor Rates'!C15)</f>
        <v/>
      </c>
      <c r="C15" s="324"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Rates'!M15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249" t="str">
        <f>IF(ISBLANK('Labor Rates'!C16),"",'Labor Rates'!C16)</f>
        <v/>
      </c>
      <c r="C16" s="324"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Rates'!M16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249" t="str">
        <f>IF(ISBLANK('Labor Rates'!C17),"",'Labor Rates'!C17)</f>
        <v/>
      </c>
      <c r="C17" s="324"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Rates'!M17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249" t="str">
        <f>IF(ISBLANK('Labor Rates'!C18),"",'Labor Rates'!C18)</f>
        <v/>
      </c>
      <c r="C18" s="324"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Rates'!M18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249" t="str">
        <f>IF(ISBLANK('Labor Rates'!C19),"",'Labor Rates'!C19)</f>
        <v/>
      </c>
      <c r="C19" s="324"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Rates'!M19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249" t="str">
        <f>IF(ISBLANK('Labor Rates'!C20),"",'Labor Rates'!C20)</f>
        <v/>
      </c>
      <c r="C20" s="324"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Rates'!M20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249" t="str">
        <f>IF(ISBLANK('Labor Rates'!C21),"",'Labor Rates'!C21)</f>
        <v/>
      </c>
      <c r="C21" s="324"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Rates'!M21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249" t="str">
        <f>IF(ISBLANK('Labor Rates'!C22),"",'Labor Rates'!C22)</f>
        <v/>
      </c>
      <c r="C22" s="324"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Rates'!M22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249" t="str">
        <f>IF(ISBLANK('Labor Rates'!C23),"",'Labor Rates'!C23)</f>
        <v/>
      </c>
      <c r="C23" s="324"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Rates'!M23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249" t="str">
        <f>IF(ISBLANK('Labor Rates'!C24),"",'Labor Rates'!C24)</f>
        <v/>
      </c>
      <c r="C24" s="324"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Rates'!M24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249" t="str">
        <f>IF(ISBLANK('Labor Rates'!C25),"",'Labor Rates'!C25)</f>
        <v/>
      </c>
      <c r="C25" s="324"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Rates'!M25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249" t="str">
        <f>IF(ISBLANK('Labor Rates'!C26),"",'Labor Rates'!C26)</f>
        <v/>
      </c>
      <c r="C26" s="324"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Rates'!M26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249" t="str">
        <f>IF(ISBLANK('Labor Rates'!C27),"",'Labor Rates'!C27)</f>
        <v/>
      </c>
      <c r="C27" s="324"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Rates'!M27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249" t="str">
        <f>IF(ISBLANK('Labor Rates'!C28),"",'Labor Rates'!C28)</f>
        <v/>
      </c>
      <c r="C28" s="324"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Rates'!M28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249" t="str">
        <f>IF(ISBLANK('Labor Rates'!C29),"",'Labor Rates'!C29)</f>
        <v/>
      </c>
      <c r="C29" s="324"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Rates'!M29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249" t="str">
        <f>IF(ISBLANK('Labor Rates'!C30),"",'Labor Rates'!C30)</f>
        <v/>
      </c>
      <c r="C30" s="324"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Rates'!M30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249" t="str">
        <f>IF(ISBLANK('Labor Rates'!C31),"",'Labor Rates'!C31)</f>
        <v/>
      </c>
      <c r="C31" s="324"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Rates'!M31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
        <v>1</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
        <v>2</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7"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364"/>
      <c r="BA40" s="347">
        <f>K40+S40+AA40+AI40+AQ40+AY40</f>
        <v>0</v>
      </c>
    </row>
    <row r="41" spans="1:53" ht="13" x14ac:dyDescent="0.3">
      <c r="A41" s="11"/>
      <c r="B41" s="7"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364"/>
      <c r="BA41" s="347">
        <f>K41+S41+AA41+AI41+AQ41+AY41</f>
        <v>0</v>
      </c>
    </row>
    <row r="42" spans="1:53" ht="13" x14ac:dyDescent="0.3">
      <c r="A42" s="11"/>
      <c r="B42" s="7"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364"/>
      <c r="BA42" s="347">
        <f>K42+S42+AA42+AI42+AQ42+AY42</f>
        <v>0</v>
      </c>
    </row>
    <row r="43" spans="1:53" ht="25.5" customHeight="1" x14ac:dyDescent="0.3">
      <c r="A43" s="11"/>
      <c r="B43" s="7"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364"/>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357</v>
      </c>
      <c r="F45" s="9"/>
      <c r="G45" s="9"/>
      <c r="H45" s="9"/>
      <c r="I45" s="9"/>
      <c r="J45" s="9"/>
      <c r="K45" s="321"/>
      <c r="L45" s="421" t="s">
        <v>341</v>
      </c>
      <c r="M45" s="422" t="s">
        <v>357</v>
      </c>
      <c r="N45" s="9"/>
      <c r="O45" s="9"/>
      <c r="P45" s="9"/>
      <c r="Q45" s="9"/>
      <c r="R45" s="9"/>
      <c r="S45" s="321"/>
      <c r="T45" s="421" t="s">
        <v>341</v>
      </c>
      <c r="U45" s="422" t="s">
        <v>357</v>
      </c>
      <c r="V45" s="9"/>
      <c r="W45" s="9"/>
      <c r="X45" s="9"/>
      <c r="Y45" s="9"/>
      <c r="Z45" s="9"/>
      <c r="AA45" s="321"/>
      <c r="AB45" s="421" t="s">
        <v>341</v>
      </c>
      <c r="AC45" s="422" t="s">
        <v>357</v>
      </c>
      <c r="AD45" s="9"/>
      <c r="AE45" s="9"/>
      <c r="AF45" s="9"/>
      <c r="AG45" s="9"/>
      <c r="AH45" s="9"/>
      <c r="AI45" s="321"/>
      <c r="AJ45" s="421" t="s">
        <v>341</v>
      </c>
      <c r="AK45" s="422" t="s">
        <v>357</v>
      </c>
      <c r="AL45" s="9"/>
      <c r="AM45" s="9"/>
      <c r="AN45" s="9"/>
      <c r="AO45" s="9"/>
      <c r="AP45" s="9"/>
      <c r="AQ45" s="321"/>
      <c r="AR45" s="421" t="s">
        <v>341</v>
      </c>
      <c r="AS45" s="422" t="s">
        <v>357</v>
      </c>
      <c r="AT45" s="300"/>
      <c r="AU45" s="300"/>
      <c r="AV45" s="300"/>
      <c r="AW45" s="300"/>
      <c r="AX45" s="9"/>
      <c r="AY45" s="321"/>
      <c r="AZ45" s="363"/>
      <c r="BA45" s="347"/>
    </row>
    <row r="46" spans="1:53" ht="13" x14ac:dyDescent="0.3">
      <c r="A46" s="11"/>
      <c r="B46" s="7"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364"/>
      <c r="BA46" s="347">
        <f>K46+S46+AA46+AI46+AQ46+AY46</f>
        <v>0</v>
      </c>
    </row>
    <row r="47" spans="1:53" ht="13" x14ac:dyDescent="0.3">
      <c r="A47" s="11"/>
      <c r="B47" s="7"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364"/>
      <c r="BA47" s="347">
        <f>K47+S47+AA47+AI47+AQ47+AY47</f>
        <v>0</v>
      </c>
    </row>
    <row r="48" spans="1:53" ht="13" x14ac:dyDescent="0.3">
      <c r="A48" s="11"/>
      <c r="B48" s="7"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364"/>
      <c r="BA48" s="347">
        <f>K48+S48+AA48+AI48+AQ48+AY48</f>
        <v>0</v>
      </c>
    </row>
    <row r="49" spans="1:53" ht="13" x14ac:dyDescent="0.3">
      <c r="A49" s="11"/>
      <c r="B49" s="7"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364"/>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365"/>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7"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364"/>
      <c r="BA52" s="347">
        <f>K52+S52+AA52+AI52+AQ52+AY52</f>
        <v>0</v>
      </c>
    </row>
    <row r="53" spans="1:53" ht="13" x14ac:dyDescent="0.3">
      <c r="A53" s="11"/>
      <c r="B53" s="7"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364"/>
      <c r="BA53" s="347">
        <f>K53+S53+AA53+AI53+AQ53+AY53</f>
        <v>0</v>
      </c>
    </row>
    <row r="54" spans="1:53" ht="13" x14ac:dyDescent="0.3">
      <c r="A54" s="11"/>
      <c r="B54" s="7"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364"/>
      <c r="BA54" s="347">
        <f>K54+S54+AA54+AI54+AQ54+AY54</f>
        <v>0</v>
      </c>
    </row>
    <row r="55" spans="1:53" ht="13" x14ac:dyDescent="0.3">
      <c r="A55" s="11"/>
      <c r="B55" s="7"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364"/>
      <c r="BA55" s="347">
        <f t="shared" ref="BA55:BA56" si="33">K55+S55+AA55+AI55+AQ55+AY55</f>
        <v>0</v>
      </c>
    </row>
    <row r="56" spans="1:53" ht="13" x14ac:dyDescent="0.3">
      <c r="A56" s="11"/>
      <c r="B56" s="7"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364"/>
      <c r="BA56" s="347">
        <f t="shared" si="33"/>
        <v>0</v>
      </c>
    </row>
    <row r="57" spans="1:53" ht="13" x14ac:dyDescent="0.3">
      <c r="A57" s="11"/>
      <c r="B57" s="7"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364"/>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7"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364"/>
      <c r="BA60" s="347">
        <f>K60+S60+AA60+AI60+AQ60+AY60</f>
        <v>0</v>
      </c>
    </row>
    <row r="61" spans="1:53" x14ac:dyDescent="0.25">
      <c r="A61" s="11"/>
      <c r="B61" s="7"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364"/>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7"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364"/>
      <c r="BA65" s="347">
        <f>K65+S65+AA65+AI65+AQ65+AY65</f>
        <v>0</v>
      </c>
    </row>
    <row r="66" spans="1:53" x14ac:dyDescent="0.25">
      <c r="A66" s="11"/>
      <c r="B66" s="7"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364"/>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7"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364"/>
      <c r="BA70" s="347">
        <f t="shared" ref="BA70:BA75" si="34">K70+S70+AA70+AI70+AQ70+AY70</f>
        <v>0</v>
      </c>
    </row>
    <row r="71" spans="1:53" x14ac:dyDescent="0.25">
      <c r="A71" s="11"/>
      <c r="B71" s="7"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364"/>
      <c r="BA71" s="347">
        <f t="shared" si="34"/>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4"/>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4"/>
        <v>0</v>
      </c>
    </row>
    <row r="74" spans="1:53" ht="13" thickBot="1" x14ac:dyDescent="0.3">
      <c r="A74" s="45" t="s">
        <v>39</v>
      </c>
      <c r="B74" s="28"/>
      <c r="C74" s="176"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0.1</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368"/>
      <c r="BA74" s="352">
        <f t="shared" si="34"/>
        <v>0</v>
      </c>
    </row>
    <row r="75" spans="1:53" ht="13" thickBot="1" x14ac:dyDescent="0.3">
      <c r="A75" s="399" t="s">
        <v>40</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4"/>
        <v>0</v>
      </c>
    </row>
    <row r="76" spans="1:53" x14ac:dyDescent="0.25">
      <c r="V76" s="121" t="s">
        <v>94</v>
      </c>
    </row>
    <row r="77" spans="1:53" ht="74.25" customHeight="1" x14ac:dyDescent="0.25">
      <c r="A77" s="167" t="s">
        <v>120</v>
      </c>
      <c r="B77" s="664" t="s">
        <v>126</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259</v>
      </c>
    </row>
    <row r="80" spans="1:53" ht="30" customHeight="1" x14ac:dyDescent="0.3">
      <c r="A80" s="36" t="s">
        <v>60</v>
      </c>
      <c r="B80" s="706" t="s">
        <v>350</v>
      </c>
      <c r="C80" s="706"/>
      <c r="D80" s="706"/>
      <c r="E80" s="706"/>
      <c r="F80" s="706"/>
      <c r="G80" s="706"/>
      <c r="H80" s="706"/>
      <c r="I80" s="706"/>
      <c r="J80" s="706"/>
      <c r="K80" s="706"/>
      <c r="L80" s="706"/>
      <c r="M80" s="706"/>
      <c r="N80" s="233"/>
      <c r="O80" s="233"/>
      <c r="P80" s="233"/>
      <c r="Q80" s="233"/>
      <c r="R80" s="233"/>
      <c r="S80" s="233"/>
      <c r="T80" s="233"/>
    </row>
    <row r="81" spans="1:15" ht="21.75" customHeight="1" x14ac:dyDescent="0.3">
      <c r="A81" s="36" t="s">
        <v>61</v>
      </c>
      <c r="B81" s="661" t="s">
        <v>331</v>
      </c>
      <c r="C81" s="661"/>
      <c r="D81" s="661"/>
      <c r="E81" s="661"/>
      <c r="F81" s="661"/>
      <c r="G81" s="661"/>
      <c r="H81" s="661"/>
      <c r="I81" s="661"/>
      <c r="J81" s="661"/>
      <c r="K81" s="661"/>
      <c r="L81" s="661"/>
      <c r="M81" s="661"/>
      <c r="N81" s="661"/>
      <c r="O81" s="661"/>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6">
    <mergeCell ref="G4:H4"/>
    <mergeCell ref="O4:P4"/>
    <mergeCell ref="AE4:AF4"/>
    <mergeCell ref="AM4:AN4"/>
    <mergeCell ref="G5:H5"/>
    <mergeCell ref="O5:P5"/>
    <mergeCell ref="AE5:AF5"/>
    <mergeCell ref="AM5:AN5"/>
    <mergeCell ref="AE6:AF6"/>
    <mergeCell ref="AM6:AN6"/>
    <mergeCell ref="BA6:BB6"/>
    <mergeCell ref="B77:L77"/>
    <mergeCell ref="B81:O81"/>
    <mergeCell ref="B80:M80"/>
    <mergeCell ref="G6:H6"/>
    <mergeCell ref="O6:P6"/>
  </mergeCells>
  <phoneticPr fontId="31" type="noConversion"/>
  <pageMargins left="0.25" right="0.25" top="0.75" bottom="0.75" header="0.3" footer="0.3"/>
  <pageSetup scale="39" fitToHeight="3"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tabColor rgb="FF7030A0"/>
  </sheetPr>
  <dimension ref="A1:BB86"/>
  <sheetViews>
    <sheetView topLeftCell="AV1" workbookViewId="0">
      <selection activeCell="BA6" sqref="BA6:BB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366</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G6:H6"/>
    <mergeCell ref="O6:P6"/>
    <mergeCell ref="AE6:AF6"/>
    <mergeCell ref="AM6:AN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rgb="FF7030A0"/>
  </sheetPr>
  <dimension ref="A1:BB86"/>
  <sheetViews>
    <sheetView topLeftCell="AV1" workbookViewId="0">
      <selection activeCell="BA6" sqref="BA6:BB6"/>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367</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645" t="s">
        <v>52</v>
      </c>
      <c r="BB6" s="64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778">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778">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778">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778">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777">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773"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647" t="s">
        <v>538</v>
      </c>
      <c r="C80" s="647"/>
      <c r="D80" s="647"/>
      <c r="E80" s="647"/>
      <c r="F80" s="647"/>
      <c r="G80" s="647"/>
      <c r="H80" s="647"/>
      <c r="I80" s="647"/>
      <c r="J80" s="647"/>
      <c r="K80" s="647"/>
      <c r="L80" s="647"/>
      <c r="M80" s="647"/>
      <c r="N80" s="233"/>
      <c r="O80" s="233"/>
      <c r="P80" s="233"/>
      <c r="Q80" s="233"/>
      <c r="R80" s="233"/>
      <c r="S80" s="233"/>
      <c r="T80" s="233"/>
    </row>
    <row r="81" spans="1:15" ht="21.75" customHeight="1" x14ac:dyDescent="0.3">
      <c r="A81" s="36" t="s">
        <v>61</v>
      </c>
      <c r="B81" s="36" t="s">
        <v>331</v>
      </c>
      <c r="C81" s="36"/>
      <c r="D81" s="36"/>
      <c r="E81" s="36"/>
      <c r="F81" s="36"/>
      <c r="G81" s="36"/>
      <c r="H81" s="36"/>
      <c r="I81" s="36"/>
      <c r="J81" s="36"/>
      <c r="K81" s="36"/>
      <c r="L81" s="36"/>
      <c r="M81" s="36"/>
      <c r="N81" s="36"/>
      <c r="O81" s="36"/>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3">
    <mergeCell ref="G6:H6"/>
    <mergeCell ref="O6:P6"/>
    <mergeCell ref="AE6:AF6"/>
    <mergeCell ref="AM6:AN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030A0"/>
  </sheetPr>
  <dimension ref="A1:BB86"/>
  <sheetViews>
    <sheetView workbookViewId="0">
      <selection activeCell="B7" sqref="B7"/>
    </sheetView>
  </sheetViews>
  <sheetFormatPr defaultColWidth="8.81640625" defaultRowHeight="12.5" x14ac:dyDescent="0.25"/>
  <cols>
    <col min="1" max="1" width="13.1796875" customWidth="1"/>
    <col min="2" max="2" width="42.453125" customWidth="1"/>
    <col min="3" max="3" width="30.1796875" bestFit="1" customWidth="1"/>
    <col min="4" max="4" width="11.81640625" customWidth="1"/>
    <col min="5" max="5" width="14.453125" bestFit="1" customWidth="1"/>
    <col min="6" max="18" width="12.81640625" customWidth="1"/>
    <col min="19" max="19" width="11.81640625" customWidth="1"/>
    <col min="20" max="20" width="12" customWidth="1"/>
    <col min="21" max="26" width="12.81640625" customWidth="1"/>
    <col min="27" max="27" width="11.81640625" customWidth="1"/>
    <col min="28" max="28" width="11.453125" customWidth="1"/>
    <col min="29" max="34" width="12.81640625" customWidth="1"/>
    <col min="35" max="35" width="11.81640625" customWidth="1"/>
    <col min="36" max="36" width="11" customWidth="1"/>
    <col min="37" max="42" width="12.81640625" customWidth="1"/>
    <col min="43" max="43" width="11.81640625" customWidth="1"/>
    <col min="44" max="44" width="11.1796875" customWidth="1"/>
    <col min="45" max="50" width="12.81640625" customWidth="1"/>
    <col min="51" max="51" width="11.81640625" customWidth="1"/>
    <col min="53" max="53" width="13" customWidth="1"/>
    <col min="54" max="54" width="12.1796875" customWidth="1"/>
  </cols>
  <sheetData>
    <row r="1" spans="1:54" s="227" customFormat="1" ht="13" x14ac:dyDescent="0.3">
      <c r="A1" s="224" t="s">
        <v>460</v>
      </c>
      <c r="B1" s="225"/>
      <c r="C1" s="369" t="s">
        <v>344</v>
      </c>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6"/>
    </row>
    <row r="2" spans="1:54"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1"/>
    </row>
    <row r="3" spans="1:54"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1"/>
    </row>
    <row r="4" spans="1:54" ht="13.5" thickBot="1" x14ac:dyDescent="0.35">
      <c r="A4" s="30"/>
      <c r="B4" s="1"/>
      <c r="C4" s="1"/>
      <c r="D4" s="17"/>
      <c r="E4" s="44"/>
      <c r="F4" s="44"/>
      <c r="G4" s="717" t="s">
        <v>138</v>
      </c>
      <c r="H4" s="718"/>
      <c r="I4" s="44"/>
      <c r="J4" s="44"/>
      <c r="K4" s="17"/>
      <c r="L4" s="17"/>
      <c r="M4" s="17"/>
      <c r="N4" s="44"/>
      <c r="O4" s="717" t="s">
        <v>138</v>
      </c>
      <c r="P4" s="718"/>
      <c r="Q4" s="44"/>
      <c r="R4" s="44"/>
      <c r="S4" s="17"/>
      <c r="T4" s="17"/>
      <c r="U4" s="44"/>
      <c r="V4" s="44"/>
      <c r="W4" s="44" t="s">
        <v>138</v>
      </c>
      <c r="X4" s="44"/>
      <c r="Y4" s="44"/>
      <c r="Z4" s="44"/>
      <c r="AA4" s="17"/>
      <c r="AB4" s="17"/>
      <c r="AC4" s="17"/>
      <c r="AD4" s="17"/>
      <c r="AE4" s="717" t="s">
        <v>138</v>
      </c>
      <c r="AF4" s="718"/>
      <c r="AG4" s="17"/>
      <c r="AH4" s="44"/>
      <c r="AI4" s="17"/>
      <c r="AJ4" s="17"/>
      <c r="AK4" s="17"/>
      <c r="AL4" s="17"/>
      <c r="AM4" s="717" t="s">
        <v>138</v>
      </c>
      <c r="AN4" s="718"/>
      <c r="AO4" s="17"/>
      <c r="AP4" s="44"/>
      <c r="AQ4" s="17"/>
      <c r="AR4" s="17"/>
      <c r="AS4" s="17"/>
      <c r="AT4" s="17"/>
      <c r="AU4" s="17"/>
      <c r="AV4" s="44" t="s">
        <v>138</v>
      </c>
      <c r="AW4" s="17"/>
      <c r="AX4" s="44"/>
      <c r="AY4" s="32"/>
      <c r="AZ4" s="51"/>
      <c r="BA4" s="31"/>
    </row>
    <row r="5" spans="1:54" x14ac:dyDescent="0.25">
      <c r="B5" s="2"/>
      <c r="C5" s="9"/>
      <c r="D5" s="337"/>
      <c r="E5" s="272"/>
      <c r="F5" s="272"/>
      <c r="G5" s="707" t="str">
        <f>Period1_Label</f>
        <v>Proposer FY 1</v>
      </c>
      <c r="H5" s="708"/>
      <c r="I5" s="272"/>
      <c r="J5" s="272"/>
      <c r="K5" s="316"/>
      <c r="L5" s="305"/>
      <c r="M5" s="276"/>
      <c r="N5" s="277"/>
      <c r="O5" s="711" t="str">
        <f>Period2_Label</f>
        <v>Proposer FY 2</v>
      </c>
      <c r="P5" s="712"/>
      <c r="Q5" s="277"/>
      <c r="R5" s="277"/>
      <c r="S5" s="340"/>
      <c r="T5" s="311"/>
      <c r="U5" s="295"/>
      <c r="V5" s="272"/>
      <c r="W5" s="295" t="str">
        <f>Period3_Label</f>
        <v>Proposer FY 3</v>
      </c>
      <c r="X5" s="272"/>
      <c r="Y5" s="272"/>
      <c r="Z5" s="272"/>
      <c r="AA5" s="316"/>
      <c r="AB5" s="305"/>
      <c r="AC5" s="305"/>
      <c r="AD5" s="305"/>
      <c r="AE5" s="711" t="str">
        <f>Period4_Label</f>
        <v>Proposer FY 4</v>
      </c>
      <c r="AF5" s="712"/>
      <c r="AG5" s="305"/>
      <c r="AH5" s="277"/>
      <c r="AI5" s="340"/>
      <c r="AJ5" s="311"/>
      <c r="AK5" s="311"/>
      <c r="AL5" s="311"/>
      <c r="AM5" s="707" t="str">
        <f>Period5_Label</f>
        <v>Proposer FY 5</v>
      </c>
      <c r="AN5" s="708"/>
      <c r="AO5" s="311"/>
      <c r="AP5" s="272"/>
      <c r="AQ5" s="343"/>
      <c r="AR5" s="313"/>
      <c r="AS5" s="305"/>
      <c r="AT5" s="305"/>
      <c r="AU5" s="305"/>
      <c r="AV5" s="276" t="str">
        <f>Period6_Label</f>
        <v>Proposer FY 6</v>
      </c>
      <c r="AW5" s="305"/>
      <c r="AX5" s="277"/>
      <c r="AY5" s="345"/>
      <c r="AZ5" s="372"/>
      <c r="BA5" s="414" t="s">
        <v>27</v>
      </c>
      <c r="BB5" s="413"/>
    </row>
    <row r="6" spans="1:54" x14ac:dyDescent="0.25">
      <c r="A6" s="26" t="s">
        <v>125</v>
      </c>
      <c r="B6" s="2"/>
      <c r="C6" s="9"/>
      <c r="D6" s="338"/>
      <c r="E6" s="273"/>
      <c r="F6" s="273"/>
      <c r="G6" s="709" t="str">
        <f>CONCATENATE(TEXT('Proposer Constants'!B10,"MM/DD/YY")," to ",TEXT('Proposer Constants'!B11,"MM/DD/YY"))</f>
        <v>06/01/21 to 05/31/22</v>
      </c>
      <c r="H6" s="710"/>
      <c r="I6" s="274"/>
      <c r="J6" s="275"/>
      <c r="K6" s="317"/>
      <c r="L6" s="306"/>
      <c r="M6" s="278"/>
      <c r="N6" s="279"/>
      <c r="O6" s="713" t="str">
        <f>CONCATENATE(TEXT('Proposer Constants'!C10,"MM/DD/YY")," to ",TEXT('Proposer Constants'!C11,"MM/DD/YY"))</f>
        <v>06/01/22 to 05/31/23</v>
      </c>
      <c r="P6" s="714"/>
      <c r="Q6" s="279"/>
      <c r="R6" s="279"/>
      <c r="S6" s="341"/>
      <c r="T6" s="312"/>
      <c r="U6" s="296"/>
      <c r="V6" s="275"/>
      <c r="W6" s="296" t="str">
        <f>CONCATENATE(TEXT('Proposer Constants'!D10,"MM/DD/YY")," to ",TEXT('Proposer Constants'!D11,"MM/DD/YY"))</f>
        <v>06/01/23 to 05/31/24</v>
      </c>
      <c r="X6" s="275"/>
      <c r="Y6" s="275"/>
      <c r="Z6" s="275"/>
      <c r="AA6" s="317"/>
      <c r="AB6" s="306"/>
      <c r="AC6" s="306"/>
      <c r="AD6" s="306"/>
      <c r="AE6" s="713" t="str">
        <f>CONCATENATE(TEXT('Proposer Constants'!E10,"MM/DD/YY")," to ",TEXT('Proposer Constants'!E11,"MM/DD/YY"))</f>
        <v>06/01/24 to 05/31/25</v>
      </c>
      <c r="AF6" s="714"/>
      <c r="AG6" s="306"/>
      <c r="AH6" s="279"/>
      <c r="AI6" s="341"/>
      <c r="AJ6" s="312"/>
      <c r="AK6" s="312"/>
      <c r="AL6" s="312"/>
      <c r="AM6" s="709" t="str">
        <f>CONCATENATE(TEXT('Proposer Constants'!F10,"MM/DD/YY")," to ",TEXT('Proposer Constants'!F11,"MM/DD/YY"))</f>
        <v>06/01/25 to 05/31/26</v>
      </c>
      <c r="AN6" s="710"/>
      <c r="AO6" s="312"/>
      <c r="AP6" s="275"/>
      <c r="AQ6" s="344"/>
      <c r="AR6" s="314"/>
      <c r="AS6" s="306"/>
      <c r="AT6" s="306"/>
      <c r="AU6" s="306"/>
      <c r="AV6" s="278" t="str">
        <f>CONCATENATE(TEXT('Proposer Constants'!G10,"MM/DD/YY")," to ",TEXT('Proposer Constants'!G11,"MM/DD/YY"))</f>
        <v>06/01/26 to 05/31/27</v>
      </c>
      <c r="AW6" s="306"/>
      <c r="AX6" s="279"/>
      <c r="AY6" s="346"/>
      <c r="AZ6" s="39" t="s">
        <v>124</v>
      </c>
      <c r="BA6" s="715" t="s">
        <v>52</v>
      </c>
      <c r="BB6" s="716"/>
    </row>
    <row r="7" spans="1:54" s="263" customFormat="1" ht="23" x14ac:dyDescent="0.25">
      <c r="A7" s="257"/>
      <c r="B7" s="258" t="s">
        <v>534</v>
      </c>
      <c r="C7" s="259" t="s">
        <v>34</v>
      </c>
      <c r="D7" s="339" t="s">
        <v>341</v>
      </c>
      <c r="E7" s="262" t="s">
        <v>157</v>
      </c>
      <c r="F7" s="261" t="s">
        <v>334</v>
      </c>
      <c r="G7" s="261" t="s">
        <v>333</v>
      </c>
      <c r="H7" s="261" t="s">
        <v>335</v>
      </c>
      <c r="I7" s="261" t="s">
        <v>156</v>
      </c>
      <c r="J7" s="261" t="s">
        <v>337</v>
      </c>
      <c r="K7" s="318" t="s">
        <v>356</v>
      </c>
      <c r="L7" s="298" t="s">
        <v>341</v>
      </c>
      <c r="M7" s="262" t="s">
        <v>157</v>
      </c>
      <c r="N7" s="261" t="s">
        <v>334</v>
      </c>
      <c r="O7" s="261" t="s">
        <v>333</v>
      </c>
      <c r="P7" s="261" t="s">
        <v>335</v>
      </c>
      <c r="Q7" s="261" t="s">
        <v>156</v>
      </c>
      <c r="R7" s="261" t="s">
        <v>337</v>
      </c>
      <c r="S7" s="318" t="s">
        <v>356</v>
      </c>
      <c r="T7" s="298" t="s">
        <v>341</v>
      </c>
      <c r="U7" s="262" t="s">
        <v>157</v>
      </c>
      <c r="V7" s="261" t="s">
        <v>334</v>
      </c>
      <c r="W7" s="261" t="s">
        <v>333</v>
      </c>
      <c r="X7" s="261" t="s">
        <v>335</v>
      </c>
      <c r="Y7" s="261" t="s">
        <v>156</v>
      </c>
      <c r="Z7" s="261" t="s">
        <v>337</v>
      </c>
      <c r="AA7" s="318" t="s">
        <v>356</v>
      </c>
      <c r="AB7" s="298" t="s">
        <v>341</v>
      </c>
      <c r="AC7" s="262" t="s">
        <v>157</v>
      </c>
      <c r="AD7" s="261" t="s">
        <v>334</v>
      </c>
      <c r="AE7" s="261" t="s">
        <v>333</v>
      </c>
      <c r="AF7" s="261" t="s">
        <v>335</v>
      </c>
      <c r="AG7" s="261" t="s">
        <v>156</v>
      </c>
      <c r="AH7" s="261" t="s">
        <v>337</v>
      </c>
      <c r="AI7" s="318" t="s">
        <v>356</v>
      </c>
      <c r="AJ7" s="298" t="s">
        <v>341</v>
      </c>
      <c r="AK7" s="262" t="s">
        <v>157</v>
      </c>
      <c r="AL7" s="261" t="s">
        <v>334</v>
      </c>
      <c r="AM7" s="261" t="s">
        <v>333</v>
      </c>
      <c r="AN7" s="261" t="s">
        <v>335</v>
      </c>
      <c r="AO7" s="261" t="s">
        <v>156</v>
      </c>
      <c r="AP7" s="261" t="s">
        <v>337</v>
      </c>
      <c r="AQ7" s="318" t="s">
        <v>356</v>
      </c>
      <c r="AR7" s="260" t="s">
        <v>341</v>
      </c>
      <c r="AS7" s="262" t="s">
        <v>157</v>
      </c>
      <c r="AT7" s="261" t="s">
        <v>334</v>
      </c>
      <c r="AU7" s="261" t="s">
        <v>333</v>
      </c>
      <c r="AV7" s="261" t="s">
        <v>335</v>
      </c>
      <c r="AW7" s="261" t="s">
        <v>156</v>
      </c>
      <c r="AX7" s="261" t="s">
        <v>337</v>
      </c>
      <c r="AY7" s="318" t="s">
        <v>356</v>
      </c>
      <c r="AZ7" s="354" t="s">
        <v>341</v>
      </c>
      <c r="BA7" s="318" t="s">
        <v>356</v>
      </c>
      <c r="BB7" s="356" t="s">
        <v>343</v>
      </c>
    </row>
    <row r="8" spans="1:54" x14ac:dyDescent="0.25">
      <c r="A8" s="11"/>
      <c r="B8" s="476" t="str">
        <f>IF(ISBLANK('Labor Rates'!C8),"",'Labor Rates'!C8)</f>
        <v/>
      </c>
      <c r="C8" s="477" t="str">
        <f>IF(ISBLANK('Labor Rates'!D8),"",'Labor Rates'!D8)</f>
        <v/>
      </c>
      <c r="D8" s="327"/>
      <c r="E8" s="266">
        <f>'Labor Rates'!E8</f>
        <v>0</v>
      </c>
      <c r="F8" s="266">
        <f>D8*E8</f>
        <v>0</v>
      </c>
      <c r="G8" s="264">
        <f>'Labor Rates'!G8</f>
        <v>0</v>
      </c>
      <c r="H8" s="266">
        <f>F8*G8</f>
        <v>0</v>
      </c>
      <c r="I8" s="264">
        <f>'Labor Rates'!H8</f>
        <v>0</v>
      </c>
      <c r="J8" s="269">
        <f>(F8+H8)*I8</f>
        <v>0</v>
      </c>
      <c r="K8" s="342">
        <f>F8+H8+J8</f>
        <v>0</v>
      </c>
      <c r="L8" s="307"/>
      <c r="M8" s="251">
        <f>'Labor Rates'!K8</f>
        <v>0</v>
      </c>
      <c r="N8" s="266">
        <f>L8*M8</f>
        <v>0</v>
      </c>
      <c r="O8" s="264">
        <f>'Labor Rates'!M8</f>
        <v>0</v>
      </c>
      <c r="P8" s="266">
        <f>N8*O8</f>
        <v>0</v>
      </c>
      <c r="Q8" s="264">
        <f>'Labor Rates'!N8</f>
        <v>0</v>
      </c>
      <c r="R8" s="269">
        <f>(N8+P8)*Q8</f>
        <v>0</v>
      </c>
      <c r="S8" s="342">
        <f t="shared" ref="S8:S31" si="0">ROUND(L8*M8*(1+O8)*(1+Q8),0)</f>
        <v>0</v>
      </c>
      <c r="T8" s="307"/>
      <c r="U8" s="251">
        <f>'Labor Rates'!Q8</f>
        <v>0</v>
      </c>
      <c r="V8" s="266">
        <f>T8*U8</f>
        <v>0</v>
      </c>
      <c r="W8" s="264">
        <f>'Labor Rates'!S8</f>
        <v>0</v>
      </c>
      <c r="X8" s="266">
        <f>V8*W8</f>
        <v>0</v>
      </c>
      <c r="Y8" s="264">
        <f>'Labor Rates'!T8</f>
        <v>0</v>
      </c>
      <c r="Z8" s="269">
        <f>(V8+X8)*Y8</f>
        <v>0</v>
      </c>
      <c r="AA8" s="342">
        <f t="shared" ref="AA8:AA31" si="1">ROUND(T8*U8*(1+W8)*(1+Y8),0)</f>
        <v>0</v>
      </c>
      <c r="AB8" s="307"/>
      <c r="AC8" s="251">
        <f>'Labor Rates'!W8</f>
        <v>0</v>
      </c>
      <c r="AD8" s="266">
        <f>AB8*AC8</f>
        <v>0</v>
      </c>
      <c r="AE8" s="264">
        <f>'Labor Rates'!Y8</f>
        <v>0</v>
      </c>
      <c r="AF8" s="266">
        <f>AD8*AE8</f>
        <v>0</v>
      </c>
      <c r="AG8" s="264">
        <f>'Labor Rates'!Z8</f>
        <v>0</v>
      </c>
      <c r="AH8" s="269">
        <f>(AD8+AF8)*AG8</f>
        <v>0</v>
      </c>
      <c r="AI8" s="342">
        <f t="shared" ref="AI8:AI31" si="2">ROUND(AB8*AC8*(1+AE8)*(1+AG8),0)</f>
        <v>0</v>
      </c>
      <c r="AJ8" s="307"/>
      <c r="AK8" s="251">
        <f>'Labor Rates'!AC8</f>
        <v>0</v>
      </c>
      <c r="AL8" s="266">
        <f>AJ8*AK8</f>
        <v>0</v>
      </c>
      <c r="AM8" s="264">
        <f>'Labor Rates'!AE8</f>
        <v>0</v>
      </c>
      <c r="AN8" s="266">
        <f>AL8*AM8</f>
        <v>0</v>
      </c>
      <c r="AO8" s="264">
        <f>'Labor Rates'!AF8</f>
        <v>0</v>
      </c>
      <c r="AP8" s="269">
        <f>(AL8+AN8)*AO8</f>
        <v>0</v>
      </c>
      <c r="AQ8" s="342">
        <f t="shared" ref="AQ8:AQ31" si="3">ROUND(AJ8*AK8*(1+AM8)*(1+AO8),0)</f>
        <v>0</v>
      </c>
      <c r="AR8" s="271"/>
      <c r="AS8" s="251">
        <f>'Labor Rates'!AI8</f>
        <v>0</v>
      </c>
      <c r="AT8" s="266">
        <f>AR8*AS8</f>
        <v>0</v>
      </c>
      <c r="AU8" s="264">
        <f>'Labor Rates'!AK8</f>
        <v>0</v>
      </c>
      <c r="AV8" s="266">
        <f>AT8*AU8</f>
        <v>0</v>
      </c>
      <c r="AW8" s="264">
        <f>'Labor Rates'!AL8</f>
        <v>0</v>
      </c>
      <c r="AX8" s="269">
        <f>(AT8+AV8)*AW8</f>
        <v>0</v>
      </c>
      <c r="AY8" s="342">
        <f t="shared" ref="AY8:AY31" si="4">ROUND(AR8*AS8*(1+AU8)*(1+AW8),0)</f>
        <v>0</v>
      </c>
      <c r="AZ8" s="358">
        <f t="shared" ref="AZ8:AZ31" si="5">D8+L8+T8+AB8+AJ8+AR8</f>
        <v>0</v>
      </c>
      <c r="BA8" s="357">
        <f t="shared" ref="BA8:BA31" si="6">F8+N8+V8+AD8+AL8+AT8</f>
        <v>0</v>
      </c>
      <c r="BB8" s="350">
        <f t="shared" ref="BB8:BB31" si="7">K8+S8+AA8+AI8+AQ8+AY8</f>
        <v>0</v>
      </c>
    </row>
    <row r="9" spans="1:54" x14ac:dyDescent="0.25">
      <c r="A9" s="11"/>
      <c r="B9" s="476" t="str">
        <f>IF(ISBLANK('Labor Rates'!C9),"",'Labor Rates'!C9)</f>
        <v/>
      </c>
      <c r="C9" s="477" t="str">
        <f>IF(ISBLANK('Labor Rates'!D9),"",'Labor Rates'!D9)</f>
        <v/>
      </c>
      <c r="D9" s="327"/>
      <c r="E9" s="266">
        <f>'Labor Rates'!E9</f>
        <v>0</v>
      </c>
      <c r="F9" s="266">
        <f t="shared" ref="F9:F31" si="8">D9*E9</f>
        <v>0</v>
      </c>
      <c r="G9" s="264">
        <f>'Labor Rates'!G9</f>
        <v>0</v>
      </c>
      <c r="H9" s="266">
        <f t="shared" ref="H9:H31" si="9">F9*G9</f>
        <v>0</v>
      </c>
      <c r="I9" s="264">
        <f>'Labor Rates'!H9</f>
        <v>0</v>
      </c>
      <c r="J9" s="269">
        <f t="shared" ref="J9:J31" si="10">(F9+H9)*I9</f>
        <v>0</v>
      </c>
      <c r="K9" s="342">
        <f t="shared" ref="K9:K31" si="11">F9+H9+J9</f>
        <v>0</v>
      </c>
      <c r="L9" s="307"/>
      <c r="M9" s="251">
        <f>'Labor Rates'!K9</f>
        <v>0</v>
      </c>
      <c r="N9" s="266">
        <f t="shared" ref="N9:N31" si="12">L9*M9</f>
        <v>0</v>
      </c>
      <c r="O9" s="264">
        <f>'Labor Rates'!M9</f>
        <v>0</v>
      </c>
      <c r="P9" s="266">
        <f t="shared" ref="P9:P31" si="13">N9*O9</f>
        <v>0</v>
      </c>
      <c r="Q9" s="264">
        <f>'Labor Rates'!N9</f>
        <v>0</v>
      </c>
      <c r="R9" s="269">
        <f t="shared" ref="R9:R31" si="14">(N9+P9)*Q9</f>
        <v>0</v>
      </c>
      <c r="S9" s="342">
        <f t="shared" si="0"/>
        <v>0</v>
      </c>
      <c r="T9" s="307"/>
      <c r="U9" s="251">
        <f>'Labor Rates'!Q9</f>
        <v>0</v>
      </c>
      <c r="V9" s="266">
        <f t="shared" ref="V9:V31" si="15">T9*U9</f>
        <v>0</v>
      </c>
      <c r="W9" s="264">
        <f>'Labor Rates'!S9</f>
        <v>0</v>
      </c>
      <c r="X9" s="266">
        <f t="shared" ref="X9:X31" si="16">V9*W9</f>
        <v>0</v>
      </c>
      <c r="Y9" s="264">
        <f>'Labor Rates'!T9</f>
        <v>0</v>
      </c>
      <c r="Z9" s="269">
        <f t="shared" ref="Z9:Z31" si="17">(V9+X9)*Y9</f>
        <v>0</v>
      </c>
      <c r="AA9" s="342">
        <f t="shared" si="1"/>
        <v>0</v>
      </c>
      <c r="AB9" s="307"/>
      <c r="AC9" s="251">
        <f>'Labor Rates'!W9</f>
        <v>0</v>
      </c>
      <c r="AD9" s="266">
        <f t="shared" ref="AD9:AD31" si="18">AB9*AC9</f>
        <v>0</v>
      </c>
      <c r="AE9" s="264">
        <f>'Labor Rates'!Y9</f>
        <v>0</v>
      </c>
      <c r="AF9" s="266">
        <f t="shared" ref="AF9:AF31" si="19">AD9*AE9</f>
        <v>0</v>
      </c>
      <c r="AG9" s="264">
        <f>'Labor Rates'!Z9</f>
        <v>0</v>
      </c>
      <c r="AH9" s="269">
        <f t="shared" ref="AH9:AH31" si="20">(AD9+AF9)*AG9</f>
        <v>0</v>
      </c>
      <c r="AI9" s="342">
        <f t="shared" si="2"/>
        <v>0</v>
      </c>
      <c r="AJ9" s="307"/>
      <c r="AK9" s="251">
        <f>'Labor Rates'!AC9</f>
        <v>0</v>
      </c>
      <c r="AL9" s="266">
        <f t="shared" ref="AL9:AL31" si="21">AJ9*AK9</f>
        <v>0</v>
      </c>
      <c r="AM9" s="264">
        <f>'Labor Rates'!AE9</f>
        <v>0</v>
      </c>
      <c r="AN9" s="266">
        <f t="shared" ref="AN9:AN31" si="22">AL9*AM9</f>
        <v>0</v>
      </c>
      <c r="AO9" s="264">
        <f>'Labor Rates'!AF9</f>
        <v>0</v>
      </c>
      <c r="AP9" s="269">
        <f t="shared" ref="AP9:AP31" si="23">(AL9+AN9)*AO9</f>
        <v>0</v>
      </c>
      <c r="AQ9" s="342">
        <f t="shared" si="3"/>
        <v>0</v>
      </c>
      <c r="AR9" s="271"/>
      <c r="AS9" s="251">
        <f>'Labor Rates'!AI9</f>
        <v>0</v>
      </c>
      <c r="AT9" s="266">
        <f t="shared" ref="AT9:AT31" si="24">AR9*AS9</f>
        <v>0</v>
      </c>
      <c r="AU9" s="264">
        <f>'Labor Rates'!AK9</f>
        <v>0</v>
      </c>
      <c r="AV9" s="266">
        <f t="shared" ref="AV9:AV31" si="25">AT9*AU9</f>
        <v>0</v>
      </c>
      <c r="AW9" s="264">
        <f>'Labor Rates'!AL9</f>
        <v>0</v>
      </c>
      <c r="AX9" s="269">
        <f t="shared" ref="AX9:AX31" si="26">(AT9+AV9)*AW9</f>
        <v>0</v>
      </c>
      <c r="AY9" s="342">
        <f t="shared" si="4"/>
        <v>0</v>
      </c>
      <c r="AZ9" s="358">
        <f t="shared" si="5"/>
        <v>0</v>
      </c>
      <c r="BA9" s="357">
        <f t="shared" si="6"/>
        <v>0</v>
      </c>
      <c r="BB9" s="350">
        <f t="shared" si="7"/>
        <v>0</v>
      </c>
    </row>
    <row r="10" spans="1:54" x14ac:dyDescent="0.25">
      <c r="A10" s="11"/>
      <c r="B10" s="476" t="str">
        <f>IF(ISBLANK('Labor Rates'!C10),"",'Labor Rates'!C10)</f>
        <v/>
      </c>
      <c r="C10" s="477" t="str">
        <f>IF(ISBLANK('Labor Rates'!D10),"",'Labor Rates'!D10)</f>
        <v/>
      </c>
      <c r="D10" s="327"/>
      <c r="E10" s="266">
        <f>'Labor Rates'!E10</f>
        <v>0</v>
      </c>
      <c r="F10" s="266">
        <f t="shared" si="8"/>
        <v>0</v>
      </c>
      <c r="G10" s="264">
        <f>'Labor Rates'!G10</f>
        <v>0</v>
      </c>
      <c r="H10" s="266">
        <f t="shared" si="9"/>
        <v>0</v>
      </c>
      <c r="I10" s="264">
        <f>'Labor Rates'!H10</f>
        <v>0</v>
      </c>
      <c r="J10" s="269">
        <f t="shared" si="10"/>
        <v>0</v>
      </c>
      <c r="K10" s="342">
        <f t="shared" si="11"/>
        <v>0</v>
      </c>
      <c r="L10" s="307"/>
      <c r="M10" s="251">
        <f>'Labor Rates'!K10</f>
        <v>0</v>
      </c>
      <c r="N10" s="266">
        <f t="shared" si="12"/>
        <v>0</v>
      </c>
      <c r="O10" s="264">
        <f>'Labor Rates'!M10</f>
        <v>0</v>
      </c>
      <c r="P10" s="266">
        <f t="shared" si="13"/>
        <v>0</v>
      </c>
      <c r="Q10" s="264">
        <f>'Labor Rates'!N10</f>
        <v>0</v>
      </c>
      <c r="R10" s="269">
        <f t="shared" si="14"/>
        <v>0</v>
      </c>
      <c r="S10" s="342">
        <f t="shared" si="0"/>
        <v>0</v>
      </c>
      <c r="T10" s="307"/>
      <c r="U10" s="251">
        <f>'Labor Rates'!Q10</f>
        <v>0</v>
      </c>
      <c r="V10" s="266">
        <f t="shared" si="15"/>
        <v>0</v>
      </c>
      <c r="W10" s="264">
        <f>'Labor Rates'!S10</f>
        <v>0</v>
      </c>
      <c r="X10" s="266">
        <f t="shared" si="16"/>
        <v>0</v>
      </c>
      <c r="Y10" s="264">
        <f>'Labor Rates'!T10</f>
        <v>0</v>
      </c>
      <c r="Z10" s="269">
        <f t="shared" si="17"/>
        <v>0</v>
      </c>
      <c r="AA10" s="342">
        <f t="shared" si="1"/>
        <v>0</v>
      </c>
      <c r="AB10" s="307"/>
      <c r="AC10" s="251">
        <f>'Labor Rates'!W10</f>
        <v>0</v>
      </c>
      <c r="AD10" s="266">
        <f t="shared" si="18"/>
        <v>0</v>
      </c>
      <c r="AE10" s="264">
        <f>'Labor Rates'!Y10</f>
        <v>0</v>
      </c>
      <c r="AF10" s="266">
        <f t="shared" si="19"/>
        <v>0</v>
      </c>
      <c r="AG10" s="264">
        <f>'Labor Rates'!Z10</f>
        <v>0</v>
      </c>
      <c r="AH10" s="269">
        <f t="shared" si="20"/>
        <v>0</v>
      </c>
      <c r="AI10" s="342">
        <f t="shared" si="2"/>
        <v>0</v>
      </c>
      <c r="AJ10" s="307"/>
      <c r="AK10" s="251">
        <f>'Labor Rates'!AC10</f>
        <v>0</v>
      </c>
      <c r="AL10" s="266">
        <f t="shared" si="21"/>
        <v>0</v>
      </c>
      <c r="AM10" s="264">
        <f>'Labor Rates'!AE10</f>
        <v>0</v>
      </c>
      <c r="AN10" s="266">
        <f t="shared" si="22"/>
        <v>0</v>
      </c>
      <c r="AO10" s="264">
        <f>'Labor Rates'!AF10</f>
        <v>0</v>
      </c>
      <c r="AP10" s="269">
        <f t="shared" si="23"/>
        <v>0</v>
      </c>
      <c r="AQ10" s="342">
        <f t="shared" si="3"/>
        <v>0</v>
      </c>
      <c r="AR10" s="271"/>
      <c r="AS10" s="251">
        <f>'Labor Rates'!AI10</f>
        <v>0</v>
      </c>
      <c r="AT10" s="266">
        <f t="shared" si="24"/>
        <v>0</v>
      </c>
      <c r="AU10" s="264">
        <f>'Labor Rates'!AK10</f>
        <v>0</v>
      </c>
      <c r="AV10" s="266">
        <f t="shared" si="25"/>
        <v>0</v>
      </c>
      <c r="AW10" s="264">
        <f>'Labor Rates'!AL10</f>
        <v>0</v>
      </c>
      <c r="AX10" s="269">
        <f t="shared" si="26"/>
        <v>0</v>
      </c>
      <c r="AY10" s="342">
        <f t="shared" si="4"/>
        <v>0</v>
      </c>
      <c r="AZ10" s="358">
        <f t="shared" si="5"/>
        <v>0</v>
      </c>
      <c r="BA10" s="357">
        <f t="shared" si="6"/>
        <v>0</v>
      </c>
      <c r="BB10" s="350">
        <f t="shared" si="7"/>
        <v>0</v>
      </c>
    </row>
    <row r="11" spans="1:54" x14ac:dyDescent="0.25">
      <c r="A11" s="11"/>
      <c r="B11" s="476" t="str">
        <f>IF(ISBLANK('Labor Rates'!C11),"",'Labor Rates'!C11)</f>
        <v/>
      </c>
      <c r="C11" s="477" t="str">
        <f>IF(ISBLANK('Labor Rates'!D11),"",'Labor Rates'!D11)</f>
        <v/>
      </c>
      <c r="D11" s="327"/>
      <c r="E11" s="266">
        <f>'Labor Rates'!E11</f>
        <v>0</v>
      </c>
      <c r="F11" s="266">
        <f t="shared" si="8"/>
        <v>0</v>
      </c>
      <c r="G11" s="264">
        <f>'Labor Rates'!G11</f>
        <v>0</v>
      </c>
      <c r="H11" s="266">
        <f t="shared" si="9"/>
        <v>0</v>
      </c>
      <c r="I11" s="264">
        <f>'Labor Rates'!H11</f>
        <v>0</v>
      </c>
      <c r="J11" s="269">
        <f t="shared" si="10"/>
        <v>0</v>
      </c>
      <c r="K11" s="342">
        <f t="shared" si="11"/>
        <v>0</v>
      </c>
      <c r="L11" s="307"/>
      <c r="M11" s="251">
        <f>'Labor Rates'!K11</f>
        <v>0</v>
      </c>
      <c r="N11" s="266">
        <f t="shared" si="12"/>
        <v>0</v>
      </c>
      <c r="O11" s="264">
        <f>'Labor Rates'!M11</f>
        <v>0</v>
      </c>
      <c r="P11" s="266">
        <f t="shared" si="13"/>
        <v>0</v>
      </c>
      <c r="Q11" s="264">
        <f>'Labor Rates'!N11</f>
        <v>0</v>
      </c>
      <c r="R11" s="269">
        <f t="shared" si="14"/>
        <v>0</v>
      </c>
      <c r="S11" s="342">
        <f t="shared" si="0"/>
        <v>0</v>
      </c>
      <c r="T11" s="307"/>
      <c r="U11" s="251">
        <f>'Labor Rates'!Q11</f>
        <v>0</v>
      </c>
      <c r="V11" s="266">
        <f t="shared" si="15"/>
        <v>0</v>
      </c>
      <c r="W11" s="264">
        <f>'Labor Rates'!S11</f>
        <v>0</v>
      </c>
      <c r="X11" s="266">
        <f t="shared" si="16"/>
        <v>0</v>
      </c>
      <c r="Y11" s="264">
        <f>'Labor Rates'!T11</f>
        <v>0</v>
      </c>
      <c r="Z11" s="269">
        <f t="shared" si="17"/>
        <v>0</v>
      </c>
      <c r="AA11" s="342">
        <f t="shared" si="1"/>
        <v>0</v>
      </c>
      <c r="AB11" s="307"/>
      <c r="AC11" s="251">
        <f>'Labor Rates'!W11</f>
        <v>0</v>
      </c>
      <c r="AD11" s="266">
        <f t="shared" si="18"/>
        <v>0</v>
      </c>
      <c r="AE11" s="264">
        <f>'Labor Rates'!Y11</f>
        <v>0</v>
      </c>
      <c r="AF11" s="266">
        <f t="shared" si="19"/>
        <v>0</v>
      </c>
      <c r="AG11" s="264">
        <f>'Labor Rates'!Z11</f>
        <v>0</v>
      </c>
      <c r="AH11" s="269">
        <f t="shared" si="20"/>
        <v>0</v>
      </c>
      <c r="AI11" s="342">
        <f t="shared" si="2"/>
        <v>0</v>
      </c>
      <c r="AJ11" s="307"/>
      <c r="AK11" s="251">
        <f>'Labor Rates'!AC11</f>
        <v>0</v>
      </c>
      <c r="AL11" s="266">
        <f t="shared" si="21"/>
        <v>0</v>
      </c>
      <c r="AM11" s="264">
        <f>'Labor Rates'!AE11</f>
        <v>0</v>
      </c>
      <c r="AN11" s="266">
        <f t="shared" si="22"/>
        <v>0</v>
      </c>
      <c r="AO11" s="264">
        <f>'Labor Rates'!AF11</f>
        <v>0</v>
      </c>
      <c r="AP11" s="269">
        <f t="shared" si="23"/>
        <v>0</v>
      </c>
      <c r="AQ11" s="342">
        <f t="shared" si="3"/>
        <v>0</v>
      </c>
      <c r="AR11" s="271"/>
      <c r="AS11" s="251">
        <f>'Labor Rates'!AI11</f>
        <v>0</v>
      </c>
      <c r="AT11" s="266">
        <f t="shared" si="24"/>
        <v>0</v>
      </c>
      <c r="AU11" s="264">
        <f>'Labor Rates'!AK11</f>
        <v>0</v>
      </c>
      <c r="AV11" s="266">
        <f t="shared" si="25"/>
        <v>0</v>
      </c>
      <c r="AW11" s="264">
        <f>'Labor Rates'!AL11</f>
        <v>0</v>
      </c>
      <c r="AX11" s="269">
        <f t="shared" si="26"/>
        <v>0</v>
      </c>
      <c r="AY11" s="342">
        <f t="shared" si="4"/>
        <v>0</v>
      </c>
      <c r="AZ11" s="358">
        <f t="shared" si="5"/>
        <v>0</v>
      </c>
      <c r="BA11" s="357">
        <f t="shared" si="6"/>
        <v>0</v>
      </c>
      <c r="BB11" s="350">
        <f t="shared" si="7"/>
        <v>0</v>
      </c>
    </row>
    <row r="12" spans="1:54" x14ac:dyDescent="0.25">
      <c r="A12" s="11"/>
      <c r="B12" s="476" t="str">
        <f>IF(ISBLANK('Labor Rates'!C12),"",'Labor Rates'!C12)</f>
        <v/>
      </c>
      <c r="C12" s="477" t="str">
        <f>IF(ISBLANK('Labor Rates'!D12),"",'Labor Rates'!D12)</f>
        <v/>
      </c>
      <c r="D12" s="327"/>
      <c r="E12" s="266">
        <f>'Labor Rates'!E12</f>
        <v>0</v>
      </c>
      <c r="F12" s="266">
        <f t="shared" si="8"/>
        <v>0</v>
      </c>
      <c r="G12" s="264">
        <f>'Labor Rates'!G12</f>
        <v>0</v>
      </c>
      <c r="H12" s="266">
        <f t="shared" si="9"/>
        <v>0</v>
      </c>
      <c r="I12" s="264">
        <f>'Labor Rates'!H12</f>
        <v>0</v>
      </c>
      <c r="J12" s="269">
        <f t="shared" si="10"/>
        <v>0</v>
      </c>
      <c r="K12" s="342">
        <f t="shared" si="11"/>
        <v>0</v>
      </c>
      <c r="L12" s="307"/>
      <c r="M12" s="251">
        <f>'Labor Rates'!K12</f>
        <v>0</v>
      </c>
      <c r="N12" s="266">
        <f t="shared" si="12"/>
        <v>0</v>
      </c>
      <c r="O12" s="264">
        <f>'Labor Rates'!M12</f>
        <v>0</v>
      </c>
      <c r="P12" s="266">
        <f t="shared" si="13"/>
        <v>0</v>
      </c>
      <c r="Q12" s="264">
        <f>'Labor Rates'!N12</f>
        <v>0</v>
      </c>
      <c r="R12" s="269">
        <f t="shared" si="14"/>
        <v>0</v>
      </c>
      <c r="S12" s="342">
        <f t="shared" si="0"/>
        <v>0</v>
      </c>
      <c r="T12" s="307"/>
      <c r="U12" s="251">
        <f>'Labor Rates'!Q12</f>
        <v>0</v>
      </c>
      <c r="V12" s="266">
        <f t="shared" si="15"/>
        <v>0</v>
      </c>
      <c r="W12" s="264">
        <f>'Labor Rates'!S12</f>
        <v>0</v>
      </c>
      <c r="X12" s="266">
        <f t="shared" si="16"/>
        <v>0</v>
      </c>
      <c r="Y12" s="264">
        <f>'Labor Rates'!T12</f>
        <v>0</v>
      </c>
      <c r="Z12" s="269">
        <f t="shared" si="17"/>
        <v>0</v>
      </c>
      <c r="AA12" s="342">
        <f t="shared" si="1"/>
        <v>0</v>
      </c>
      <c r="AB12" s="307"/>
      <c r="AC12" s="251">
        <f>'Labor Rates'!W12</f>
        <v>0</v>
      </c>
      <c r="AD12" s="266">
        <f t="shared" si="18"/>
        <v>0</v>
      </c>
      <c r="AE12" s="264">
        <f>'Labor Rates'!Y12</f>
        <v>0</v>
      </c>
      <c r="AF12" s="266">
        <f t="shared" si="19"/>
        <v>0</v>
      </c>
      <c r="AG12" s="264">
        <f>'Labor Rates'!Z12</f>
        <v>0</v>
      </c>
      <c r="AH12" s="269">
        <f t="shared" si="20"/>
        <v>0</v>
      </c>
      <c r="AI12" s="342">
        <f t="shared" si="2"/>
        <v>0</v>
      </c>
      <c r="AJ12" s="307"/>
      <c r="AK12" s="251">
        <f>'Labor Rates'!AC12</f>
        <v>0</v>
      </c>
      <c r="AL12" s="266">
        <f t="shared" si="21"/>
        <v>0</v>
      </c>
      <c r="AM12" s="264">
        <f>'Labor Rates'!AE12</f>
        <v>0</v>
      </c>
      <c r="AN12" s="266">
        <f t="shared" si="22"/>
        <v>0</v>
      </c>
      <c r="AO12" s="264">
        <f>'Labor Rates'!AF12</f>
        <v>0</v>
      </c>
      <c r="AP12" s="269">
        <f t="shared" si="23"/>
        <v>0</v>
      </c>
      <c r="AQ12" s="342">
        <f t="shared" si="3"/>
        <v>0</v>
      </c>
      <c r="AR12" s="271"/>
      <c r="AS12" s="251">
        <f>'Labor Rates'!AI12</f>
        <v>0</v>
      </c>
      <c r="AT12" s="266">
        <f t="shared" si="24"/>
        <v>0</v>
      </c>
      <c r="AU12" s="264">
        <f>'Labor Rates'!AK12</f>
        <v>0</v>
      </c>
      <c r="AV12" s="266">
        <f t="shared" si="25"/>
        <v>0</v>
      </c>
      <c r="AW12" s="264">
        <f>'Labor Rates'!AL12</f>
        <v>0</v>
      </c>
      <c r="AX12" s="269">
        <f t="shared" si="26"/>
        <v>0</v>
      </c>
      <c r="AY12" s="342">
        <f t="shared" si="4"/>
        <v>0</v>
      </c>
      <c r="AZ12" s="358">
        <f t="shared" si="5"/>
        <v>0</v>
      </c>
      <c r="BA12" s="357">
        <f t="shared" si="6"/>
        <v>0</v>
      </c>
      <c r="BB12" s="350">
        <f t="shared" si="7"/>
        <v>0</v>
      </c>
    </row>
    <row r="13" spans="1:54" x14ac:dyDescent="0.25">
      <c r="A13" s="11"/>
      <c r="B13" s="476" t="str">
        <f>IF(ISBLANK('Labor Rates'!C13),"",'Labor Rates'!C13)</f>
        <v/>
      </c>
      <c r="C13" s="477" t="str">
        <f>IF(ISBLANK('Labor Rates'!D13),"",'Labor Rates'!D13)</f>
        <v/>
      </c>
      <c r="D13" s="327"/>
      <c r="E13" s="266">
        <f>'Labor Rates'!E13</f>
        <v>0</v>
      </c>
      <c r="F13" s="266">
        <f t="shared" si="8"/>
        <v>0</v>
      </c>
      <c r="G13" s="264">
        <f>'Labor Rates'!G13</f>
        <v>0</v>
      </c>
      <c r="H13" s="266">
        <f t="shared" si="9"/>
        <v>0</v>
      </c>
      <c r="I13" s="264">
        <f>'Labor Rates'!H13</f>
        <v>0</v>
      </c>
      <c r="J13" s="269">
        <f t="shared" si="10"/>
        <v>0</v>
      </c>
      <c r="K13" s="342">
        <f t="shared" si="11"/>
        <v>0</v>
      </c>
      <c r="L13" s="307"/>
      <c r="M13" s="251">
        <f>'Labor Rates'!K13</f>
        <v>0</v>
      </c>
      <c r="N13" s="266">
        <f t="shared" si="12"/>
        <v>0</v>
      </c>
      <c r="O13" s="264">
        <f>'Labor Rates'!M13</f>
        <v>0</v>
      </c>
      <c r="P13" s="266">
        <f t="shared" si="13"/>
        <v>0</v>
      </c>
      <c r="Q13" s="264">
        <f>'Labor Rates'!N13</f>
        <v>0</v>
      </c>
      <c r="R13" s="269">
        <f t="shared" si="14"/>
        <v>0</v>
      </c>
      <c r="S13" s="342">
        <f t="shared" si="0"/>
        <v>0</v>
      </c>
      <c r="T13" s="307"/>
      <c r="U13" s="251">
        <f>'Labor Rates'!Q13</f>
        <v>0</v>
      </c>
      <c r="V13" s="266">
        <f t="shared" si="15"/>
        <v>0</v>
      </c>
      <c r="W13" s="264">
        <f>'Labor Rates'!S13</f>
        <v>0</v>
      </c>
      <c r="X13" s="266">
        <f t="shared" si="16"/>
        <v>0</v>
      </c>
      <c r="Y13" s="264">
        <f>'Labor Rates'!T13</f>
        <v>0</v>
      </c>
      <c r="Z13" s="269">
        <f t="shared" si="17"/>
        <v>0</v>
      </c>
      <c r="AA13" s="342">
        <f t="shared" si="1"/>
        <v>0</v>
      </c>
      <c r="AB13" s="307"/>
      <c r="AC13" s="251">
        <f>'Labor Rates'!W13</f>
        <v>0</v>
      </c>
      <c r="AD13" s="266">
        <f t="shared" si="18"/>
        <v>0</v>
      </c>
      <c r="AE13" s="264">
        <f>'Labor Rates'!Y13</f>
        <v>0</v>
      </c>
      <c r="AF13" s="266">
        <f t="shared" si="19"/>
        <v>0</v>
      </c>
      <c r="AG13" s="264">
        <f>'Labor Rates'!Z13</f>
        <v>0</v>
      </c>
      <c r="AH13" s="269">
        <f t="shared" si="20"/>
        <v>0</v>
      </c>
      <c r="AI13" s="342">
        <f t="shared" si="2"/>
        <v>0</v>
      </c>
      <c r="AJ13" s="307"/>
      <c r="AK13" s="251">
        <f>'Labor Rates'!AC13</f>
        <v>0</v>
      </c>
      <c r="AL13" s="266">
        <f t="shared" si="21"/>
        <v>0</v>
      </c>
      <c r="AM13" s="264">
        <f>'Labor Rates'!AE13</f>
        <v>0</v>
      </c>
      <c r="AN13" s="266">
        <f t="shared" si="22"/>
        <v>0</v>
      </c>
      <c r="AO13" s="264">
        <f>'Labor Rates'!AF13</f>
        <v>0</v>
      </c>
      <c r="AP13" s="269">
        <f t="shared" si="23"/>
        <v>0</v>
      </c>
      <c r="AQ13" s="342">
        <f t="shared" si="3"/>
        <v>0</v>
      </c>
      <c r="AR13" s="271"/>
      <c r="AS13" s="251">
        <f>'Labor Rates'!AI13</f>
        <v>0</v>
      </c>
      <c r="AT13" s="266">
        <f t="shared" si="24"/>
        <v>0</v>
      </c>
      <c r="AU13" s="264">
        <f>'Labor Rates'!AK13</f>
        <v>0</v>
      </c>
      <c r="AV13" s="266">
        <f t="shared" si="25"/>
        <v>0</v>
      </c>
      <c r="AW13" s="264">
        <f>'Labor Rates'!AL13</f>
        <v>0</v>
      </c>
      <c r="AX13" s="269">
        <f t="shared" si="26"/>
        <v>0</v>
      </c>
      <c r="AY13" s="342">
        <f t="shared" si="4"/>
        <v>0</v>
      </c>
      <c r="AZ13" s="358">
        <f t="shared" si="5"/>
        <v>0</v>
      </c>
      <c r="BA13" s="357">
        <f t="shared" si="6"/>
        <v>0</v>
      </c>
      <c r="BB13" s="350">
        <f t="shared" si="7"/>
        <v>0</v>
      </c>
    </row>
    <row r="14" spans="1:54" x14ac:dyDescent="0.25">
      <c r="A14" s="11"/>
      <c r="B14" s="476" t="str">
        <f>IF(ISBLANK('Labor Rates'!C14),"",'Labor Rates'!C14)</f>
        <v/>
      </c>
      <c r="C14" s="477" t="str">
        <f>IF(ISBLANK('Labor Rates'!D14),"",'Labor Rates'!D14)</f>
        <v/>
      </c>
      <c r="D14" s="327"/>
      <c r="E14" s="266">
        <f>'Labor Rates'!E14</f>
        <v>0</v>
      </c>
      <c r="F14" s="266">
        <f t="shared" si="8"/>
        <v>0</v>
      </c>
      <c r="G14" s="264">
        <f>'Labor Rates'!G14</f>
        <v>0</v>
      </c>
      <c r="H14" s="266">
        <f t="shared" si="9"/>
        <v>0</v>
      </c>
      <c r="I14" s="264">
        <f>'Labor Rates'!H14</f>
        <v>0</v>
      </c>
      <c r="J14" s="269">
        <f t="shared" si="10"/>
        <v>0</v>
      </c>
      <c r="K14" s="342">
        <f t="shared" si="11"/>
        <v>0</v>
      </c>
      <c r="L14" s="307"/>
      <c r="M14" s="251">
        <f>'Labor Rates'!K14</f>
        <v>0</v>
      </c>
      <c r="N14" s="266">
        <f t="shared" si="12"/>
        <v>0</v>
      </c>
      <c r="O14" s="264">
        <f>'Labor Rates'!M14</f>
        <v>0</v>
      </c>
      <c r="P14" s="266">
        <f t="shared" si="13"/>
        <v>0</v>
      </c>
      <c r="Q14" s="264">
        <f>'Labor Rates'!N14</f>
        <v>0</v>
      </c>
      <c r="R14" s="269">
        <f t="shared" si="14"/>
        <v>0</v>
      </c>
      <c r="S14" s="342">
        <f t="shared" si="0"/>
        <v>0</v>
      </c>
      <c r="T14" s="307"/>
      <c r="U14" s="251">
        <f>'Labor Rates'!Q14</f>
        <v>0</v>
      </c>
      <c r="V14" s="266">
        <f t="shared" si="15"/>
        <v>0</v>
      </c>
      <c r="W14" s="264">
        <f>'Labor Rates'!S14</f>
        <v>0</v>
      </c>
      <c r="X14" s="266">
        <f t="shared" si="16"/>
        <v>0</v>
      </c>
      <c r="Y14" s="264">
        <f>'Labor Rates'!T14</f>
        <v>0</v>
      </c>
      <c r="Z14" s="269">
        <f t="shared" si="17"/>
        <v>0</v>
      </c>
      <c r="AA14" s="342">
        <f t="shared" si="1"/>
        <v>0</v>
      </c>
      <c r="AB14" s="307"/>
      <c r="AC14" s="251">
        <f>'Labor Rates'!W14</f>
        <v>0</v>
      </c>
      <c r="AD14" s="266">
        <f t="shared" si="18"/>
        <v>0</v>
      </c>
      <c r="AE14" s="264">
        <f>'Labor Rates'!Y14</f>
        <v>0</v>
      </c>
      <c r="AF14" s="266">
        <f t="shared" si="19"/>
        <v>0</v>
      </c>
      <c r="AG14" s="264">
        <f>'Labor Rates'!Z14</f>
        <v>0</v>
      </c>
      <c r="AH14" s="269">
        <f t="shared" si="20"/>
        <v>0</v>
      </c>
      <c r="AI14" s="342">
        <f t="shared" si="2"/>
        <v>0</v>
      </c>
      <c r="AJ14" s="307"/>
      <c r="AK14" s="251">
        <f>'Labor Rates'!AC14</f>
        <v>0</v>
      </c>
      <c r="AL14" s="266">
        <f t="shared" si="21"/>
        <v>0</v>
      </c>
      <c r="AM14" s="264">
        <f>'Labor Rates'!AE14</f>
        <v>0</v>
      </c>
      <c r="AN14" s="266">
        <f t="shared" si="22"/>
        <v>0</v>
      </c>
      <c r="AO14" s="264">
        <f>'Labor Rates'!AF14</f>
        <v>0</v>
      </c>
      <c r="AP14" s="269">
        <f t="shared" si="23"/>
        <v>0</v>
      </c>
      <c r="AQ14" s="342">
        <f t="shared" si="3"/>
        <v>0</v>
      </c>
      <c r="AR14" s="271"/>
      <c r="AS14" s="251">
        <f>'Labor Rates'!AI14</f>
        <v>0</v>
      </c>
      <c r="AT14" s="266">
        <f t="shared" si="24"/>
        <v>0</v>
      </c>
      <c r="AU14" s="264">
        <f>'Labor Rates'!AK14</f>
        <v>0</v>
      </c>
      <c r="AV14" s="266">
        <f t="shared" si="25"/>
        <v>0</v>
      </c>
      <c r="AW14" s="264">
        <f>'Labor Rates'!AL14</f>
        <v>0</v>
      </c>
      <c r="AX14" s="269">
        <f t="shared" si="26"/>
        <v>0</v>
      </c>
      <c r="AY14" s="342">
        <f t="shared" si="4"/>
        <v>0</v>
      </c>
      <c r="AZ14" s="358">
        <f t="shared" si="5"/>
        <v>0</v>
      </c>
      <c r="BA14" s="357">
        <f t="shared" si="6"/>
        <v>0</v>
      </c>
      <c r="BB14" s="350">
        <f t="shared" si="7"/>
        <v>0</v>
      </c>
    </row>
    <row r="15" spans="1:54" x14ac:dyDescent="0.25">
      <c r="A15" s="11"/>
      <c r="B15" s="476" t="str">
        <f>IF(ISBLANK('Labor Rates'!C15),"",'Labor Rates'!C15)</f>
        <v/>
      </c>
      <c r="C15" s="477" t="str">
        <f>IF(ISBLANK('Labor Rates'!D15),"",'Labor Rates'!D15)</f>
        <v/>
      </c>
      <c r="D15" s="327"/>
      <c r="E15" s="266">
        <f>'Labor Rates'!E15</f>
        <v>0</v>
      </c>
      <c r="F15" s="266">
        <f t="shared" si="8"/>
        <v>0</v>
      </c>
      <c r="G15" s="264">
        <f>'Labor Rates'!G15</f>
        <v>0</v>
      </c>
      <c r="H15" s="266">
        <f t="shared" si="9"/>
        <v>0</v>
      </c>
      <c r="I15" s="264">
        <f>'Labor Rates'!H15</f>
        <v>0</v>
      </c>
      <c r="J15" s="269">
        <f t="shared" si="10"/>
        <v>0</v>
      </c>
      <c r="K15" s="342">
        <f t="shared" si="11"/>
        <v>0</v>
      </c>
      <c r="L15" s="307"/>
      <c r="M15" s="251">
        <f>'Labor Rates'!K15</f>
        <v>0</v>
      </c>
      <c r="N15" s="266">
        <f t="shared" si="12"/>
        <v>0</v>
      </c>
      <c r="O15" s="264">
        <f>'Labor Rates'!M15</f>
        <v>0</v>
      </c>
      <c r="P15" s="266">
        <f t="shared" si="13"/>
        <v>0</v>
      </c>
      <c r="Q15" s="264">
        <f>'Labor Rates'!N15</f>
        <v>0</v>
      </c>
      <c r="R15" s="269">
        <f t="shared" si="14"/>
        <v>0</v>
      </c>
      <c r="S15" s="342">
        <f t="shared" si="0"/>
        <v>0</v>
      </c>
      <c r="T15" s="307"/>
      <c r="U15" s="251">
        <f>'Labor Rates'!Q15</f>
        <v>0</v>
      </c>
      <c r="V15" s="266">
        <f t="shared" si="15"/>
        <v>0</v>
      </c>
      <c r="W15" s="264">
        <f>'Labor Rates'!S15</f>
        <v>0</v>
      </c>
      <c r="X15" s="266">
        <f t="shared" si="16"/>
        <v>0</v>
      </c>
      <c r="Y15" s="264">
        <f>'Labor Rates'!T15</f>
        <v>0</v>
      </c>
      <c r="Z15" s="269">
        <f t="shared" si="17"/>
        <v>0</v>
      </c>
      <c r="AA15" s="342">
        <f t="shared" si="1"/>
        <v>0</v>
      </c>
      <c r="AB15" s="307"/>
      <c r="AC15" s="251">
        <f>'Labor Rates'!W15</f>
        <v>0</v>
      </c>
      <c r="AD15" s="266">
        <f t="shared" si="18"/>
        <v>0</v>
      </c>
      <c r="AE15" s="264">
        <f>'Labor Rates'!Y15</f>
        <v>0</v>
      </c>
      <c r="AF15" s="266">
        <f t="shared" si="19"/>
        <v>0</v>
      </c>
      <c r="AG15" s="264">
        <f>'Labor Rates'!Z15</f>
        <v>0</v>
      </c>
      <c r="AH15" s="269">
        <f t="shared" si="20"/>
        <v>0</v>
      </c>
      <c r="AI15" s="342">
        <f t="shared" si="2"/>
        <v>0</v>
      </c>
      <c r="AJ15" s="307"/>
      <c r="AK15" s="251">
        <f>'Labor Rates'!AC15</f>
        <v>0</v>
      </c>
      <c r="AL15" s="266">
        <f t="shared" si="21"/>
        <v>0</v>
      </c>
      <c r="AM15" s="264">
        <f>'Labor Rates'!AE15</f>
        <v>0</v>
      </c>
      <c r="AN15" s="266">
        <f t="shared" si="22"/>
        <v>0</v>
      </c>
      <c r="AO15" s="264">
        <f>'Labor Rates'!AF15</f>
        <v>0</v>
      </c>
      <c r="AP15" s="269">
        <f t="shared" si="23"/>
        <v>0</v>
      </c>
      <c r="AQ15" s="342">
        <f t="shared" si="3"/>
        <v>0</v>
      </c>
      <c r="AR15" s="271"/>
      <c r="AS15" s="251">
        <f>'Labor Rates'!AI15</f>
        <v>0</v>
      </c>
      <c r="AT15" s="266">
        <f t="shared" si="24"/>
        <v>0</v>
      </c>
      <c r="AU15" s="264">
        <f>'Labor Rates'!AK15</f>
        <v>0</v>
      </c>
      <c r="AV15" s="266">
        <f t="shared" si="25"/>
        <v>0</v>
      </c>
      <c r="AW15" s="264">
        <f>'Labor Rates'!AL15</f>
        <v>0</v>
      </c>
      <c r="AX15" s="269">
        <f t="shared" si="26"/>
        <v>0</v>
      </c>
      <c r="AY15" s="342">
        <f t="shared" si="4"/>
        <v>0</v>
      </c>
      <c r="AZ15" s="358">
        <f t="shared" si="5"/>
        <v>0</v>
      </c>
      <c r="BA15" s="357">
        <f t="shared" si="6"/>
        <v>0</v>
      </c>
      <c r="BB15" s="350">
        <f t="shared" si="7"/>
        <v>0</v>
      </c>
    </row>
    <row r="16" spans="1:54" x14ac:dyDescent="0.25">
      <c r="A16" s="11"/>
      <c r="B16" s="476" t="str">
        <f>IF(ISBLANK('Labor Rates'!C16),"",'Labor Rates'!C16)</f>
        <v/>
      </c>
      <c r="C16" s="477" t="str">
        <f>IF(ISBLANK('Labor Rates'!D16),"",'Labor Rates'!D16)</f>
        <v/>
      </c>
      <c r="D16" s="327"/>
      <c r="E16" s="266">
        <f>'Labor Rates'!E16</f>
        <v>0</v>
      </c>
      <c r="F16" s="266">
        <f t="shared" si="8"/>
        <v>0</v>
      </c>
      <c r="G16" s="264">
        <f>'Labor Rates'!G16</f>
        <v>0</v>
      </c>
      <c r="H16" s="266">
        <f t="shared" si="9"/>
        <v>0</v>
      </c>
      <c r="I16" s="264">
        <f>'Labor Rates'!H16</f>
        <v>0</v>
      </c>
      <c r="J16" s="269">
        <f t="shared" si="10"/>
        <v>0</v>
      </c>
      <c r="K16" s="342">
        <f t="shared" si="11"/>
        <v>0</v>
      </c>
      <c r="L16" s="307"/>
      <c r="M16" s="251">
        <f>'Labor Rates'!K16</f>
        <v>0</v>
      </c>
      <c r="N16" s="266">
        <f t="shared" si="12"/>
        <v>0</v>
      </c>
      <c r="O16" s="264">
        <f>'Labor Rates'!M16</f>
        <v>0</v>
      </c>
      <c r="P16" s="266">
        <f t="shared" si="13"/>
        <v>0</v>
      </c>
      <c r="Q16" s="264">
        <f>'Labor Rates'!N16</f>
        <v>0</v>
      </c>
      <c r="R16" s="269">
        <f t="shared" si="14"/>
        <v>0</v>
      </c>
      <c r="S16" s="342">
        <f t="shared" si="0"/>
        <v>0</v>
      </c>
      <c r="T16" s="307"/>
      <c r="U16" s="251">
        <f>'Labor Rates'!Q16</f>
        <v>0</v>
      </c>
      <c r="V16" s="266">
        <f t="shared" si="15"/>
        <v>0</v>
      </c>
      <c r="W16" s="264">
        <f>'Labor Rates'!S16</f>
        <v>0</v>
      </c>
      <c r="X16" s="266">
        <f t="shared" si="16"/>
        <v>0</v>
      </c>
      <c r="Y16" s="264">
        <f>'Labor Rates'!T16</f>
        <v>0</v>
      </c>
      <c r="Z16" s="269">
        <f t="shared" si="17"/>
        <v>0</v>
      </c>
      <c r="AA16" s="342">
        <f t="shared" si="1"/>
        <v>0</v>
      </c>
      <c r="AB16" s="307"/>
      <c r="AC16" s="251">
        <f>'Labor Rates'!W16</f>
        <v>0</v>
      </c>
      <c r="AD16" s="266">
        <f t="shared" si="18"/>
        <v>0</v>
      </c>
      <c r="AE16" s="264">
        <f>'Labor Rates'!Y16</f>
        <v>0</v>
      </c>
      <c r="AF16" s="266">
        <f t="shared" si="19"/>
        <v>0</v>
      </c>
      <c r="AG16" s="264">
        <f>'Labor Rates'!Z16</f>
        <v>0</v>
      </c>
      <c r="AH16" s="269">
        <f t="shared" si="20"/>
        <v>0</v>
      </c>
      <c r="AI16" s="342">
        <f t="shared" si="2"/>
        <v>0</v>
      </c>
      <c r="AJ16" s="307"/>
      <c r="AK16" s="251">
        <f>'Labor Rates'!AC16</f>
        <v>0</v>
      </c>
      <c r="AL16" s="266">
        <f t="shared" si="21"/>
        <v>0</v>
      </c>
      <c r="AM16" s="264">
        <f>'Labor Rates'!AE16</f>
        <v>0</v>
      </c>
      <c r="AN16" s="266">
        <f t="shared" si="22"/>
        <v>0</v>
      </c>
      <c r="AO16" s="264">
        <f>'Labor Rates'!AF16</f>
        <v>0</v>
      </c>
      <c r="AP16" s="269">
        <f t="shared" si="23"/>
        <v>0</v>
      </c>
      <c r="AQ16" s="342">
        <f t="shared" si="3"/>
        <v>0</v>
      </c>
      <c r="AR16" s="271"/>
      <c r="AS16" s="251">
        <f>'Labor Rates'!AI16</f>
        <v>0</v>
      </c>
      <c r="AT16" s="266">
        <f t="shared" si="24"/>
        <v>0</v>
      </c>
      <c r="AU16" s="264">
        <f>'Labor Rates'!AK16</f>
        <v>0</v>
      </c>
      <c r="AV16" s="266">
        <f t="shared" si="25"/>
        <v>0</v>
      </c>
      <c r="AW16" s="264">
        <f>'Labor Rates'!AL16</f>
        <v>0</v>
      </c>
      <c r="AX16" s="269">
        <f t="shared" si="26"/>
        <v>0</v>
      </c>
      <c r="AY16" s="342">
        <f t="shared" si="4"/>
        <v>0</v>
      </c>
      <c r="AZ16" s="358">
        <f t="shared" si="5"/>
        <v>0</v>
      </c>
      <c r="BA16" s="357">
        <f t="shared" si="6"/>
        <v>0</v>
      </c>
      <c r="BB16" s="350">
        <f t="shared" si="7"/>
        <v>0</v>
      </c>
    </row>
    <row r="17" spans="1:54" x14ac:dyDescent="0.25">
      <c r="A17" s="11"/>
      <c r="B17" s="476" t="str">
        <f>IF(ISBLANK('Labor Rates'!C17),"",'Labor Rates'!C17)</f>
        <v/>
      </c>
      <c r="C17" s="477" t="str">
        <f>IF(ISBLANK('Labor Rates'!D17),"",'Labor Rates'!D17)</f>
        <v/>
      </c>
      <c r="D17" s="327"/>
      <c r="E17" s="266">
        <f>'Labor Rates'!E17</f>
        <v>0</v>
      </c>
      <c r="F17" s="266">
        <f t="shared" si="8"/>
        <v>0</v>
      </c>
      <c r="G17" s="264">
        <f>'Labor Rates'!G17</f>
        <v>0</v>
      </c>
      <c r="H17" s="266">
        <f t="shared" si="9"/>
        <v>0</v>
      </c>
      <c r="I17" s="264">
        <f>'Labor Rates'!H17</f>
        <v>0</v>
      </c>
      <c r="J17" s="269">
        <f t="shared" si="10"/>
        <v>0</v>
      </c>
      <c r="K17" s="342">
        <f t="shared" si="11"/>
        <v>0</v>
      </c>
      <c r="L17" s="307"/>
      <c r="M17" s="251">
        <f>'Labor Rates'!K17</f>
        <v>0</v>
      </c>
      <c r="N17" s="266">
        <f t="shared" si="12"/>
        <v>0</v>
      </c>
      <c r="O17" s="264">
        <f>'Labor Rates'!M17</f>
        <v>0</v>
      </c>
      <c r="P17" s="266">
        <f t="shared" si="13"/>
        <v>0</v>
      </c>
      <c r="Q17" s="264">
        <f>'Labor Rates'!N17</f>
        <v>0</v>
      </c>
      <c r="R17" s="269">
        <f t="shared" si="14"/>
        <v>0</v>
      </c>
      <c r="S17" s="342">
        <f t="shared" si="0"/>
        <v>0</v>
      </c>
      <c r="T17" s="307"/>
      <c r="U17" s="251">
        <f>'Labor Rates'!Q17</f>
        <v>0</v>
      </c>
      <c r="V17" s="266">
        <f t="shared" si="15"/>
        <v>0</v>
      </c>
      <c r="W17" s="264">
        <f>'Labor Rates'!S17</f>
        <v>0</v>
      </c>
      <c r="X17" s="266">
        <f t="shared" si="16"/>
        <v>0</v>
      </c>
      <c r="Y17" s="264">
        <f>'Labor Rates'!T17</f>
        <v>0</v>
      </c>
      <c r="Z17" s="269">
        <f t="shared" si="17"/>
        <v>0</v>
      </c>
      <c r="AA17" s="342">
        <f t="shared" si="1"/>
        <v>0</v>
      </c>
      <c r="AB17" s="307"/>
      <c r="AC17" s="251">
        <f>'Labor Rates'!W17</f>
        <v>0</v>
      </c>
      <c r="AD17" s="266">
        <f t="shared" si="18"/>
        <v>0</v>
      </c>
      <c r="AE17" s="264">
        <f>'Labor Rates'!Y17</f>
        <v>0</v>
      </c>
      <c r="AF17" s="266">
        <f t="shared" si="19"/>
        <v>0</v>
      </c>
      <c r="AG17" s="264">
        <f>'Labor Rates'!Z17</f>
        <v>0</v>
      </c>
      <c r="AH17" s="269">
        <f t="shared" si="20"/>
        <v>0</v>
      </c>
      <c r="AI17" s="342">
        <f t="shared" si="2"/>
        <v>0</v>
      </c>
      <c r="AJ17" s="307"/>
      <c r="AK17" s="251">
        <f>'Labor Rates'!AC17</f>
        <v>0</v>
      </c>
      <c r="AL17" s="266">
        <f t="shared" si="21"/>
        <v>0</v>
      </c>
      <c r="AM17" s="264">
        <f>'Labor Rates'!AE17</f>
        <v>0</v>
      </c>
      <c r="AN17" s="266">
        <f t="shared" si="22"/>
        <v>0</v>
      </c>
      <c r="AO17" s="264">
        <f>'Labor Rates'!AF17</f>
        <v>0</v>
      </c>
      <c r="AP17" s="269">
        <f t="shared" si="23"/>
        <v>0</v>
      </c>
      <c r="AQ17" s="342">
        <f t="shared" si="3"/>
        <v>0</v>
      </c>
      <c r="AR17" s="271"/>
      <c r="AS17" s="251">
        <f>'Labor Rates'!AI17</f>
        <v>0</v>
      </c>
      <c r="AT17" s="266">
        <f t="shared" si="24"/>
        <v>0</v>
      </c>
      <c r="AU17" s="264">
        <f>'Labor Rates'!AK17</f>
        <v>0</v>
      </c>
      <c r="AV17" s="266">
        <f t="shared" si="25"/>
        <v>0</v>
      </c>
      <c r="AW17" s="264">
        <f>'Labor Rates'!AL17</f>
        <v>0</v>
      </c>
      <c r="AX17" s="269">
        <f t="shared" si="26"/>
        <v>0</v>
      </c>
      <c r="AY17" s="342">
        <f t="shared" si="4"/>
        <v>0</v>
      </c>
      <c r="AZ17" s="358">
        <f t="shared" si="5"/>
        <v>0</v>
      </c>
      <c r="BA17" s="357">
        <f t="shared" si="6"/>
        <v>0</v>
      </c>
      <c r="BB17" s="350">
        <f t="shared" si="7"/>
        <v>0</v>
      </c>
    </row>
    <row r="18" spans="1:54" x14ac:dyDescent="0.25">
      <c r="A18" s="11"/>
      <c r="B18" s="476" t="str">
        <f>IF(ISBLANK('Labor Rates'!C18),"",'Labor Rates'!C18)</f>
        <v/>
      </c>
      <c r="C18" s="477" t="str">
        <f>IF(ISBLANK('Labor Rates'!D18),"",'Labor Rates'!D18)</f>
        <v/>
      </c>
      <c r="D18" s="327"/>
      <c r="E18" s="266">
        <f>'Labor Rates'!E18</f>
        <v>0</v>
      </c>
      <c r="F18" s="266">
        <f t="shared" si="8"/>
        <v>0</v>
      </c>
      <c r="G18" s="264">
        <f>'Labor Rates'!G18</f>
        <v>0</v>
      </c>
      <c r="H18" s="266">
        <f t="shared" si="9"/>
        <v>0</v>
      </c>
      <c r="I18" s="264">
        <f>'Labor Rates'!H18</f>
        <v>0</v>
      </c>
      <c r="J18" s="269">
        <f t="shared" si="10"/>
        <v>0</v>
      </c>
      <c r="K18" s="342">
        <f t="shared" si="11"/>
        <v>0</v>
      </c>
      <c r="L18" s="307"/>
      <c r="M18" s="251">
        <f>'Labor Rates'!K18</f>
        <v>0</v>
      </c>
      <c r="N18" s="266">
        <f t="shared" si="12"/>
        <v>0</v>
      </c>
      <c r="O18" s="264">
        <f>'Labor Rates'!M18</f>
        <v>0</v>
      </c>
      <c r="P18" s="266">
        <f t="shared" si="13"/>
        <v>0</v>
      </c>
      <c r="Q18" s="264">
        <f>'Labor Rates'!N18</f>
        <v>0</v>
      </c>
      <c r="R18" s="269">
        <f t="shared" si="14"/>
        <v>0</v>
      </c>
      <c r="S18" s="342">
        <f t="shared" si="0"/>
        <v>0</v>
      </c>
      <c r="T18" s="307"/>
      <c r="U18" s="251">
        <f>'Labor Rates'!Q18</f>
        <v>0</v>
      </c>
      <c r="V18" s="266">
        <f t="shared" si="15"/>
        <v>0</v>
      </c>
      <c r="W18" s="264">
        <f>'Labor Rates'!S18</f>
        <v>0</v>
      </c>
      <c r="X18" s="266">
        <f t="shared" si="16"/>
        <v>0</v>
      </c>
      <c r="Y18" s="264">
        <f>'Labor Rates'!T18</f>
        <v>0</v>
      </c>
      <c r="Z18" s="269">
        <f t="shared" si="17"/>
        <v>0</v>
      </c>
      <c r="AA18" s="342">
        <f t="shared" si="1"/>
        <v>0</v>
      </c>
      <c r="AB18" s="307"/>
      <c r="AC18" s="251">
        <f>'Labor Rates'!W18</f>
        <v>0</v>
      </c>
      <c r="AD18" s="266">
        <f t="shared" si="18"/>
        <v>0</v>
      </c>
      <c r="AE18" s="264">
        <f>'Labor Rates'!Y18</f>
        <v>0</v>
      </c>
      <c r="AF18" s="266">
        <f t="shared" si="19"/>
        <v>0</v>
      </c>
      <c r="AG18" s="264">
        <f>'Labor Rates'!Z18</f>
        <v>0</v>
      </c>
      <c r="AH18" s="269">
        <f t="shared" si="20"/>
        <v>0</v>
      </c>
      <c r="AI18" s="342">
        <f t="shared" si="2"/>
        <v>0</v>
      </c>
      <c r="AJ18" s="307"/>
      <c r="AK18" s="251">
        <f>'Labor Rates'!AC18</f>
        <v>0</v>
      </c>
      <c r="AL18" s="266">
        <f t="shared" si="21"/>
        <v>0</v>
      </c>
      <c r="AM18" s="264">
        <f>'Labor Rates'!AE18</f>
        <v>0</v>
      </c>
      <c r="AN18" s="266">
        <f t="shared" si="22"/>
        <v>0</v>
      </c>
      <c r="AO18" s="264">
        <f>'Labor Rates'!AF18</f>
        <v>0</v>
      </c>
      <c r="AP18" s="269">
        <f t="shared" si="23"/>
        <v>0</v>
      </c>
      <c r="AQ18" s="342">
        <f t="shared" si="3"/>
        <v>0</v>
      </c>
      <c r="AR18" s="271"/>
      <c r="AS18" s="251">
        <f>'Labor Rates'!AI18</f>
        <v>0</v>
      </c>
      <c r="AT18" s="266">
        <f t="shared" si="24"/>
        <v>0</v>
      </c>
      <c r="AU18" s="264">
        <f>'Labor Rates'!AK18</f>
        <v>0</v>
      </c>
      <c r="AV18" s="266">
        <f t="shared" si="25"/>
        <v>0</v>
      </c>
      <c r="AW18" s="264">
        <f>'Labor Rates'!AL18</f>
        <v>0</v>
      </c>
      <c r="AX18" s="269">
        <f t="shared" si="26"/>
        <v>0</v>
      </c>
      <c r="AY18" s="342">
        <f t="shared" si="4"/>
        <v>0</v>
      </c>
      <c r="AZ18" s="358">
        <f t="shared" si="5"/>
        <v>0</v>
      </c>
      <c r="BA18" s="357">
        <f t="shared" si="6"/>
        <v>0</v>
      </c>
      <c r="BB18" s="350">
        <f t="shared" si="7"/>
        <v>0</v>
      </c>
    </row>
    <row r="19" spans="1:54" x14ac:dyDescent="0.25">
      <c r="A19" s="11"/>
      <c r="B19" s="476" t="str">
        <f>IF(ISBLANK('Labor Rates'!C19),"",'Labor Rates'!C19)</f>
        <v/>
      </c>
      <c r="C19" s="477" t="str">
        <f>IF(ISBLANK('Labor Rates'!D19),"",'Labor Rates'!D19)</f>
        <v/>
      </c>
      <c r="D19" s="327"/>
      <c r="E19" s="266">
        <f>'Labor Rates'!E19</f>
        <v>0</v>
      </c>
      <c r="F19" s="266">
        <f t="shared" si="8"/>
        <v>0</v>
      </c>
      <c r="G19" s="264">
        <f>'Labor Rates'!G19</f>
        <v>0</v>
      </c>
      <c r="H19" s="266">
        <f t="shared" si="9"/>
        <v>0</v>
      </c>
      <c r="I19" s="264">
        <f>'Labor Rates'!H19</f>
        <v>0</v>
      </c>
      <c r="J19" s="269">
        <f t="shared" si="10"/>
        <v>0</v>
      </c>
      <c r="K19" s="342">
        <f t="shared" si="11"/>
        <v>0</v>
      </c>
      <c r="L19" s="307"/>
      <c r="M19" s="251">
        <f>'Labor Rates'!K19</f>
        <v>0</v>
      </c>
      <c r="N19" s="266">
        <f t="shared" si="12"/>
        <v>0</v>
      </c>
      <c r="O19" s="264">
        <f>'Labor Rates'!M19</f>
        <v>0</v>
      </c>
      <c r="P19" s="266">
        <f t="shared" si="13"/>
        <v>0</v>
      </c>
      <c r="Q19" s="264">
        <f>'Labor Rates'!N19</f>
        <v>0</v>
      </c>
      <c r="R19" s="269">
        <f t="shared" si="14"/>
        <v>0</v>
      </c>
      <c r="S19" s="342">
        <f t="shared" si="0"/>
        <v>0</v>
      </c>
      <c r="T19" s="307"/>
      <c r="U19" s="251">
        <f>'Labor Rates'!Q19</f>
        <v>0</v>
      </c>
      <c r="V19" s="266">
        <f t="shared" si="15"/>
        <v>0</v>
      </c>
      <c r="W19" s="264">
        <f>'Labor Rates'!S19</f>
        <v>0</v>
      </c>
      <c r="X19" s="266">
        <f t="shared" si="16"/>
        <v>0</v>
      </c>
      <c r="Y19" s="264">
        <f>'Labor Rates'!T19</f>
        <v>0</v>
      </c>
      <c r="Z19" s="269">
        <f t="shared" si="17"/>
        <v>0</v>
      </c>
      <c r="AA19" s="342">
        <f t="shared" si="1"/>
        <v>0</v>
      </c>
      <c r="AB19" s="307"/>
      <c r="AC19" s="251">
        <f>'Labor Rates'!W19</f>
        <v>0</v>
      </c>
      <c r="AD19" s="266">
        <f t="shared" si="18"/>
        <v>0</v>
      </c>
      <c r="AE19" s="264">
        <f>'Labor Rates'!Y19</f>
        <v>0</v>
      </c>
      <c r="AF19" s="266">
        <f t="shared" si="19"/>
        <v>0</v>
      </c>
      <c r="AG19" s="264">
        <f>'Labor Rates'!Z19</f>
        <v>0</v>
      </c>
      <c r="AH19" s="269">
        <f t="shared" si="20"/>
        <v>0</v>
      </c>
      <c r="AI19" s="342">
        <f t="shared" si="2"/>
        <v>0</v>
      </c>
      <c r="AJ19" s="307"/>
      <c r="AK19" s="251">
        <f>'Labor Rates'!AC19</f>
        <v>0</v>
      </c>
      <c r="AL19" s="266">
        <f t="shared" si="21"/>
        <v>0</v>
      </c>
      <c r="AM19" s="264">
        <f>'Labor Rates'!AE19</f>
        <v>0</v>
      </c>
      <c r="AN19" s="266">
        <f t="shared" si="22"/>
        <v>0</v>
      </c>
      <c r="AO19" s="264">
        <f>'Labor Rates'!AF19</f>
        <v>0</v>
      </c>
      <c r="AP19" s="269">
        <f t="shared" si="23"/>
        <v>0</v>
      </c>
      <c r="AQ19" s="342">
        <f t="shared" si="3"/>
        <v>0</v>
      </c>
      <c r="AR19" s="271"/>
      <c r="AS19" s="251">
        <f>'Labor Rates'!AI19</f>
        <v>0</v>
      </c>
      <c r="AT19" s="266">
        <f t="shared" si="24"/>
        <v>0</v>
      </c>
      <c r="AU19" s="264">
        <f>'Labor Rates'!AK19</f>
        <v>0</v>
      </c>
      <c r="AV19" s="266">
        <f t="shared" si="25"/>
        <v>0</v>
      </c>
      <c r="AW19" s="264">
        <f>'Labor Rates'!AL19</f>
        <v>0</v>
      </c>
      <c r="AX19" s="269">
        <f t="shared" si="26"/>
        <v>0</v>
      </c>
      <c r="AY19" s="342">
        <f t="shared" si="4"/>
        <v>0</v>
      </c>
      <c r="AZ19" s="358">
        <f t="shared" si="5"/>
        <v>0</v>
      </c>
      <c r="BA19" s="357">
        <f t="shared" si="6"/>
        <v>0</v>
      </c>
      <c r="BB19" s="350">
        <f t="shared" si="7"/>
        <v>0</v>
      </c>
    </row>
    <row r="20" spans="1:54" x14ac:dyDescent="0.25">
      <c r="A20" s="11"/>
      <c r="B20" s="476" t="str">
        <f>IF(ISBLANK('Labor Rates'!C20),"",'Labor Rates'!C20)</f>
        <v/>
      </c>
      <c r="C20" s="477" t="str">
        <f>IF(ISBLANK('Labor Rates'!D20),"",'Labor Rates'!D20)</f>
        <v/>
      </c>
      <c r="D20" s="327"/>
      <c r="E20" s="266">
        <f>'Labor Rates'!E20</f>
        <v>0</v>
      </c>
      <c r="F20" s="266">
        <f t="shared" si="8"/>
        <v>0</v>
      </c>
      <c r="G20" s="264">
        <f>'Labor Rates'!G20</f>
        <v>0</v>
      </c>
      <c r="H20" s="266">
        <f t="shared" si="9"/>
        <v>0</v>
      </c>
      <c r="I20" s="264">
        <f>'Labor Rates'!H20</f>
        <v>0</v>
      </c>
      <c r="J20" s="269">
        <f t="shared" si="10"/>
        <v>0</v>
      </c>
      <c r="K20" s="342">
        <f t="shared" si="11"/>
        <v>0</v>
      </c>
      <c r="L20" s="307"/>
      <c r="M20" s="251">
        <f>'Labor Rates'!K20</f>
        <v>0</v>
      </c>
      <c r="N20" s="266">
        <f t="shared" si="12"/>
        <v>0</v>
      </c>
      <c r="O20" s="264">
        <f>'Labor Rates'!M20</f>
        <v>0</v>
      </c>
      <c r="P20" s="266">
        <f t="shared" si="13"/>
        <v>0</v>
      </c>
      <c r="Q20" s="264">
        <f>'Labor Rates'!N20</f>
        <v>0</v>
      </c>
      <c r="R20" s="269">
        <f t="shared" si="14"/>
        <v>0</v>
      </c>
      <c r="S20" s="342">
        <f t="shared" si="0"/>
        <v>0</v>
      </c>
      <c r="T20" s="307"/>
      <c r="U20" s="251">
        <f>'Labor Rates'!Q20</f>
        <v>0</v>
      </c>
      <c r="V20" s="266">
        <f t="shared" si="15"/>
        <v>0</v>
      </c>
      <c r="W20" s="264">
        <f>'Labor Rates'!S20</f>
        <v>0</v>
      </c>
      <c r="X20" s="266">
        <f t="shared" si="16"/>
        <v>0</v>
      </c>
      <c r="Y20" s="264">
        <f>'Labor Rates'!T20</f>
        <v>0</v>
      </c>
      <c r="Z20" s="269">
        <f t="shared" si="17"/>
        <v>0</v>
      </c>
      <c r="AA20" s="342">
        <f t="shared" si="1"/>
        <v>0</v>
      </c>
      <c r="AB20" s="307"/>
      <c r="AC20" s="251">
        <f>'Labor Rates'!W20</f>
        <v>0</v>
      </c>
      <c r="AD20" s="266">
        <f t="shared" si="18"/>
        <v>0</v>
      </c>
      <c r="AE20" s="264">
        <f>'Labor Rates'!Y20</f>
        <v>0</v>
      </c>
      <c r="AF20" s="266">
        <f t="shared" si="19"/>
        <v>0</v>
      </c>
      <c r="AG20" s="264">
        <f>'Labor Rates'!Z20</f>
        <v>0</v>
      </c>
      <c r="AH20" s="269">
        <f t="shared" si="20"/>
        <v>0</v>
      </c>
      <c r="AI20" s="342">
        <f t="shared" si="2"/>
        <v>0</v>
      </c>
      <c r="AJ20" s="307"/>
      <c r="AK20" s="251">
        <f>'Labor Rates'!AC20</f>
        <v>0</v>
      </c>
      <c r="AL20" s="266">
        <f t="shared" si="21"/>
        <v>0</v>
      </c>
      <c r="AM20" s="264">
        <f>'Labor Rates'!AE20</f>
        <v>0</v>
      </c>
      <c r="AN20" s="266">
        <f t="shared" si="22"/>
        <v>0</v>
      </c>
      <c r="AO20" s="264">
        <f>'Labor Rates'!AF20</f>
        <v>0</v>
      </c>
      <c r="AP20" s="269">
        <f t="shared" si="23"/>
        <v>0</v>
      </c>
      <c r="AQ20" s="342">
        <f t="shared" si="3"/>
        <v>0</v>
      </c>
      <c r="AR20" s="271"/>
      <c r="AS20" s="251">
        <f>'Labor Rates'!AI20</f>
        <v>0</v>
      </c>
      <c r="AT20" s="266">
        <f t="shared" si="24"/>
        <v>0</v>
      </c>
      <c r="AU20" s="264">
        <f>'Labor Rates'!AK20</f>
        <v>0</v>
      </c>
      <c r="AV20" s="266">
        <f t="shared" si="25"/>
        <v>0</v>
      </c>
      <c r="AW20" s="264">
        <f>'Labor Rates'!AL20</f>
        <v>0</v>
      </c>
      <c r="AX20" s="269">
        <f t="shared" si="26"/>
        <v>0</v>
      </c>
      <c r="AY20" s="342">
        <f t="shared" si="4"/>
        <v>0</v>
      </c>
      <c r="AZ20" s="358">
        <f t="shared" si="5"/>
        <v>0</v>
      </c>
      <c r="BA20" s="357">
        <f t="shared" si="6"/>
        <v>0</v>
      </c>
      <c r="BB20" s="350">
        <f t="shared" si="7"/>
        <v>0</v>
      </c>
    </row>
    <row r="21" spans="1:54" x14ac:dyDescent="0.25">
      <c r="A21" s="11"/>
      <c r="B21" s="476" t="str">
        <f>IF(ISBLANK('Labor Rates'!C21),"",'Labor Rates'!C21)</f>
        <v/>
      </c>
      <c r="C21" s="477" t="str">
        <f>IF(ISBLANK('Labor Rates'!D21),"",'Labor Rates'!D21)</f>
        <v/>
      </c>
      <c r="D21" s="327"/>
      <c r="E21" s="266">
        <f>'Labor Rates'!E21</f>
        <v>0</v>
      </c>
      <c r="F21" s="266">
        <f t="shared" si="8"/>
        <v>0</v>
      </c>
      <c r="G21" s="264">
        <f>'Labor Rates'!G21</f>
        <v>0</v>
      </c>
      <c r="H21" s="266">
        <f t="shared" si="9"/>
        <v>0</v>
      </c>
      <c r="I21" s="264">
        <f>'Labor Rates'!H21</f>
        <v>0</v>
      </c>
      <c r="J21" s="269">
        <f t="shared" si="10"/>
        <v>0</v>
      </c>
      <c r="K21" s="342">
        <f t="shared" si="11"/>
        <v>0</v>
      </c>
      <c r="L21" s="307"/>
      <c r="M21" s="251">
        <f>'Labor Rates'!K21</f>
        <v>0</v>
      </c>
      <c r="N21" s="266">
        <f t="shared" si="12"/>
        <v>0</v>
      </c>
      <c r="O21" s="264">
        <f>'Labor Rates'!M21</f>
        <v>0</v>
      </c>
      <c r="P21" s="266">
        <f t="shared" si="13"/>
        <v>0</v>
      </c>
      <c r="Q21" s="264">
        <f>'Labor Rates'!N21</f>
        <v>0</v>
      </c>
      <c r="R21" s="269">
        <f t="shared" si="14"/>
        <v>0</v>
      </c>
      <c r="S21" s="342">
        <f t="shared" si="0"/>
        <v>0</v>
      </c>
      <c r="T21" s="307"/>
      <c r="U21" s="251">
        <f>'Labor Rates'!Q21</f>
        <v>0</v>
      </c>
      <c r="V21" s="266">
        <f t="shared" si="15"/>
        <v>0</v>
      </c>
      <c r="W21" s="264">
        <f>'Labor Rates'!S21</f>
        <v>0</v>
      </c>
      <c r="X21" s="266">
        <f t="shared" si="16"/>
        <v>0</v>
      </c>
      <c r="Y21" s="264">
        <f>'Labor Rates'!T21</f>
        <v>0</v>
      </c>
      <c r="Z21" s="269">
        <f t="shared" si="17"/>
        <v>0</v>
      </c>
      <c r="AA21" s="342">
        <f t="shared" si="1"/>
        <v>0</v>
      </c>
      <c r="AB21" s="307"/>
      <c r="AC21" s="251">
        <f>'Labor Rates'!W21</f>
        <v>0</v>
      </c>
      <c r="AD21" s="266">
        <f t="shared" si="18"/>
        <v>0</v>
      </c>
      <c r="AE21" s="264">
        <f>'Labor Rates'!Y21</f>
        <v>0</v>
      </c>
      <c r="AF21" s="266">
        <f t="shared" si="19"/>
        <v>0</v>
      </c>
      <c r="AG21" s="264">
        <f>'Labor Rates'!Z21</f>
        <v>0</v>
      </c>
      <c r="AH21" s="269">
        <f t="shared" si="20"/>
        <v>0</v>
      </c>
      <c r="AI21" s="342">
        <f t="shared" si="2"/>
        <v>0</v>
      </c>
      <c r="AJ21" s="307"/>
      <c r="AK21" s="251">
        <f>'Labor Rates'!AC21</f>
        <v>0</v>
      </c>
      <c r="AL21" s="266">
        <f t="shared" si="21"/>
        <v>0</v>
      </c>
      <c r="AM21" s="264">
        <f>'Labor Rates'!AE21</f>
        <v>0</v>
      </c>
      <c r="AN21" s="266">
        <f t="shared" si="22"/>
        <v>0</v>
      </c>
      <c r="AO21" s="264">
        <f>'Labor Rates'!AF21</f>
        <v>0</v>
      </c>
      <c r="AP21" s="269">
        <f t="shared" si="23"/>
        <v>0</v>
      </c>
      <c r="AQ21" s="342">
        <f t="shared" si="3"/>
        <v>0</v>
      </c>
      <c r="AR21" s="271"/>
      <c r="AS21" s="251">
        <f>'Labor Rates'!AI21</f>
        <v>0</v>
      </c>
      <c r="AT21" s="266">
        <f t="shared" si="24"/>
        <v>0</v>
      </c>
      <c r="AU21" s="264">
        <f>'Labor Rates'!AK21</f>
        <v>0</v>
      </c>
      <c r="AV21" s="266">
        <f t="shared" si="25"/>
        <v>0</v>
      </c>
      <c r="AW21" s="264">
        <f>'Labor Rates'!AL21</f>
        <v>0</v>
      </c>
      <c r="AX21" s="269">
        <f t="shared" si="26"/>
        <v>0</v>
      </c>
      <c r="AY21" s="342">
        <f t="shared" si="4"/>
        <v>0</v>
      </c>
      <c r="AZ21" s="358">
        <f t="shared" si="5"/>
        <v>0</v>
      </c>
      <c r="BA21" s="357">
        <f t="shared" si="6"/>
        <v>0</v>
      </c>
      <c r="BB21" s="350">
        <f t="shared" si="7"/>
        <v>0</v>
      </c>
    </row>
    <row r="22" spans="1:54" x14ac:dyDescent="0.25">
      <c r="A22" s="11"/>
      <c r="B22" s="476" t="str">
        <f>IF(ISBLANK('Labor Rates'!C22),"",'Labor Rates'!C22)</f>
        <v/>
      </c>
      <c r="C22" s="477" t="str">
        <f>IF(ISBLANK('Labor Rates'!D22),"",'Labor Rates'!D22)</f>
        <v/>
      </c>
      <c r="D22" s="327"/>
      <c r="E22" s="266">
        <f>'Labor Rates'!E22</f>
        <v>0</v>
      </c>
      <c r="F22" s="266">
        <f t="shared" si="8"/>
        <v>0</v>
      </c>
      <c r="G22" s="264">
        <f>'Labor Rates'!G22</f>
        <v>0</v>
      </c>
      <c r="H22" s="266">
        <f t="shared" si="9"/>
        <v>0</v>
      </c>
      <c r="I22" s="264">
        <f>'Labor Rates'!H22</f>
        <v>0</v>
      </c>
      <c r="J22" s="269">
        <f t="shared" si="10"/>
        <v>0</v>
      </c>
      <c r="K22" s="342">
        <f t="shared" si="11"/>
        <v>0</v>
      </c>
      <c r="L22" s="307"/>
      <c r="M22" s="251">
        <f>'Labor Rates'!K22</f>
        <v>0</v>
      </c>
      <c r="N22" s="266">
        <f t="shared" si="12"/>
        <v>0</v>
      </c>
      <c r="O22" s="264">
        <f>'Labor Rates'!M22</f>
        <v>0</v>
      </c>
      <c r="P22" s="266">
        <f t="shared" si="13"/>
        <v>0</v>
      </c>
      <c r="Q22" s="264">
        <f>'Labor Rates'!N22</f>
        <v>0</v>
      </c>
      <c r="R22" s="269">
        <f t="shared" si="14"/>
        <v>0</v>
      </c>
      <c r="S22" s="342">
        <f t="shared" si="0"/>
        <v>0</v>
      </c>
      <c r="T22" s="307"/>
      <c r="U22" s="251">
        <f>'Labor Rates'!Q22</f>
        <v>0</v>
      </c>
      <c r="V22" s="266">
        <f t="shared" si="15"/>
        <v>0</v>
      </c>
      <c r="W22" s="264">
        <f>'Labor Rates'!S22</f>
        <v>0</v>
      </c>
      <c r="X22" s="266">
        <f t="shared" si="16"/>
        <v>0</v>
      </c>
      <c r="Y22" s="264">
        <f>'Labor Rates'!T22</f>
        <v>0</v>
      </c>
      <c r="Z22" s="269">
        <f t="shared" si="17"/>
        <v>0</v>
      </c>
      <c r="AA22" s="342">
        <f t="shared" si="1"/>
        <v>0</v>
      </c>
      <c r="AB22" s="307"/>
      <c r="AC22" s="251">
        <f>'Labor Rates'!W22</f>
        <v>0</v>
      </c>
      <c r="AD22" s="266">
        <f t="shared" si="18"/>
        <v>0</v>
      </c>
      <c r="AE22" s="264">
        <f>'Labor Rates'!Y22</f>
        <v>0</v>
      </c>
      <c r="AF22" s="266">
        <f t="shared" si="19"/>
        <v>0</v>
      </c>
      <c r="AG22" s="264">
        <f>'Labor Rates'!Z22</f>
        <v>0</v>
      </c>
      <c r="AH22" s="269">
        <f t="shared" si="20"/>
        <v>0</v>
      </c>
      <c r="AI22" s="342">
        <f t="shared" si="2"/>
        <v>0</v>
      </c>
      <c r="AJ22" s="307"/>
      <c r="AK22" s="251">
        <f>'Labor Rates'!AC22</f>
        <v>0</v>
      </c>
      <c r="AL22" s="266">
        <f t="shared" si="21"/>
        <v>0</v>
      </c>
      <c r="AM22" s="264">
        <f>'Labor Rates'!AE22</f>
        <v>0</v>
      </c>
      <c r="AN22" s="266">
        <f t="shared" si="22"/>
        <v>0</v>
      </c>
      <c r="AO22" s="264">
        <f>'Labor Rates'!AF22</f>
        <v>0</v>
      </c>
      <c r="AP22" s="269">
        <f t="shared" si="23"/>
        <v>0</v>
      </c>
      <c r="AQ22" s="342">
        <f t="shared" si="3"/>
        <v>0</v>
      </c>
      <c r="AR22" s="271"/>
      <c r="AS22" s="251">
        <f>'Labor Rates'!AI22</f>
        <v>0</v>
      </c>
      <c r="AT22" s="266">
        <f t="shared" si="24"/>
        <v>0</v>
      </c>
      <c r="AU22" s="264">
        <f>'Labor Rates'!AK22</f>
        <v>0</v>
      </c>
      <c r="AV22" s="266">
        <f t="shared" si="25"/>
        <v>0</v>
      </c>
      <c r="AW22" s="264">
        <f>'Labor Rates'!AL22</f>
        <v>0</v>
      </c>
      <c r="AX22" s="269">
        <f t="shared" si="26"/>
        <v>0</v>
      </c>
      <c r="AY22" s="342">
        <f t="shared" si="4"/>
        <v>0</v>
      </c>
      <c r="AZ22" s="358">
        <f t="shared" si="5"/>
        <v>0</v>
      </c>
      <c r="BA22" s="357">
        <f t="shared" si="6"/>
        <v>0</v>
      </c>
      <c r="BB22" s="350">
        <f t="shared" si="7"/>
        <v>0</v>
      </c>
    </row>
    <row r="23" spans="1:54" x14ac:dyDescent="0.25">
      <c r="A23" s="11"/>
      <c r="B23" s="476" t="str">
        <f>IF(ISBLANK('Labor Rates'!C23),"",'Labor Rates'!C23)</f>
        <v/>
      </c>
      <c r="C23" s="477" t="str">
        <f>IF(ISBLANK('Labor Rates'!D23),"",'Labor Rates'!D23)</f>
        <v/>
      </c>
      <c r="D23" s="327"/>
      <c r="E23" s="266">
        <f>'Labor Rates'!E23</f>
        <v>0</v>
      </c>
      <c r="F23" s="266">
        <f t="shared" si="8"/>
        <v>0</v>
      </c>
      <c r="G23" s="264">
        <f>'Labor Rates'!G23</f>
        <v>0</v>
      </c>
      <c r="H23" s="266">
        <f t="shared" si="9"/>
        <v>0</v>
      </c>
      <c r="I23" s="264">
        <f>'Labor Rates'!H23</f>
        <v>0</v>
      </c>
      <c r="J23" s="269">
        <f t="shared" si="10"/>
        <v>0</v>
      </c>
      <c r="K23" s="342">
        <f t="shared" si="11"/>
        <v>0</v>
      </c>
      <c r="L23" s="307"/>
      <c r="M23" s="251">
        <f>'Labor Rates'!K23</f>
        <v>0</v>
      </c>
      <c r="N23" s="266">
        <f t="shared" si="12"/>
        <v>0</v>
      </c>
      <c r="O23" s="264">
        <f>'Labor Rates'!M23</f>
        <v>0</v>
      </c>
      <c r="P23" s="266">
        <f t="shared" si="13"/>
        <v>0</v>
      </c>
      <c r="Q23" s="264">
        <f>'Labor Rates'!N23</f>
        <v>0</v>
      </c>
      <c r="R23" s="269">
        <f t="shared" si="14"/>
        <v>0</v>
      </c>
      <c r="S23" s="342">
        <f t="shared" si="0"/>
        <v>0</v>
      </c>
      <c r="T23" s="307"/>
      <c r="U23" s="251">
        <f>'Labor Rates'!Q23</f>
        <v>0</v>
      </c>
      <c r="V23" s="266">
        <f t="shared" si="15"/>
        <v>0</v>
      </c>
      <c r="W23" s="264">
        <f>'Labor Rates'!S23</f>
        <v>0</v>
      </c>
      <c r="X23" s="266">
        <f t="shared" si="16"/>
        <v>0</v>
      </c>
      <c r="Y23" s="264">
        <f>'Labor Rates'!T23</f>
        <v>0</v>
      </c>
      <c r="Z23" s="269">
        <f t="shared" si="17"/>
        <v>0</v>
      </c>
      <c r="AA23" s="342">
        <f t="shared" si="1"/>
        <v>0</v>
      </c>
      <c r="AB23" s="307"/>
      <c r="AC23" s="251">
        <f>'Labor Rates'!W23</f>
        <v>0</v>
      </c>
      <c r="AD23" s="266">
        <f t="shared" si="18"/>
        <v>0</v>
      </c>
      <c r="AE23" s="264">
        <f>'Labor Rates'!Y23</f>
        <v>0</v>
      </c>
      <c r="AF23" s="266">
        <f t="shared" si="19"/>
        <v>0</v>
      </c>
      <c r="AG23" s="264">
        <f>'Labor Rates'!Z23</f>
        <v>0</v>
      </c>
      <c r="AH23" s="269">
        <f t="shared" si="20"/>
        <v>0</v>
      </c>
      <c r="AI23" s="342">
        <f t="shared" si="2"/>
        <v>0</v>
      </c>
      <c r="AJ23" s="307"/>
      <c r="AK23" s="251">
        <f>'Labor Rates'!AC23</f>
        <v>0</v>
      </c>
      <c r="AL23" s="266">
        <f t="shared" si="21"/>
        <v>0</v>
      </c>
      <c r="AM23" s="264">
        <f>'Labor Rates'!AE23</f>
        <v>0</v>
      </c>
      <c r="AN23" s="266">
        <f t="shared" si="22"/>
        <v>0</v>
      </c>
      <c r="AO23" s="264">
        <f>'Labor Rates'!AF23</f>
        <v>0</v>
      </c>
      <c r="AP23" s="269">
        <f t="shared" si="23"/>
        <v>0</v>
      </c>
      <c r="AQ23" s="342">
        <f t="shared" si="3"/>
        <v>0</v>
      </c>
      <c r="AR23" s="271"/>
      <c r="AS23" s="251">
        <f>'Labor Rates'!AI23</f>
        <v>0</v>
      </c>
      <c r="AT23" s="266">
        <f t="shared" si="24"/>
        <v>0</v>
      </c>
      <c r="AU23" s="264">
        <f>'Labor Rates'!AK23</f>
        <v>0</v>
      </c>
      <c r="AV23" s="266">
        <f t="shared" si="25"/>
        <v>0</v>
      </c>
      <c r="AW23" s="264">
        <f>'Labor Rates'!AL23</f>
        <v>0</v>
      </c>
      <c r="AX23" s="269">
        <f t="shared" si="26"/>
        <v>0</v>
      </c>
      <c r="AY23" s="342">
        <f t="shared" si="4"/>
        <v>0</v>
      </c>
      <c r="AZ23" s="358">
        <f t="shared" si="5"/>
        <v>0</v>
      </c>
      <c r="BA23" s="357">
        <f t="shared" si="6"/>
        <v>0</v>
      </c>
      <c r="BB23" s="350">
        <f t="shared" si="7"/>
        <v>0</v>
      </c>
    </row>
    <row r="24" spans="1:54" x14ac:dyDescent="0.25">
      <c r="A24" s="11"/>
      <c r="B24" s="476" t="str">
        <f>IF(ISBLANK('Labor Rates'!C24),"",'Labor Rates'!C24)</f>
        <v/>
      </c>
      <c r="C24" s="477" t="str">
        <f>IF(ISBLANK('Labor Rates'!D24),"",'Labor Rates'!D24)</f>
        <v/>
      </c>
      <c r="D24" s="327"/>
      <c r="E24" s="266">
        <f>'Labor Rates'!E24</f>
        <v>0</v>
      </c>
      <c r="F24" s="266">
        <f t="shared" si="8"/>
        <v>0</v>
      </c>
      <c r="G24" s="264">
        <f>'Labor Rates'!G24</f>
        <v>0</v>
      </c>
      <c r="H24" s="266">
        <f t="shared" si="9"/>
        <v>0</v>
      </c>
      <c r="I24" s="264">
        <f>'Labor Rates'!H24</f>
        <v>0</v>
      </c>
      <c r="J24" s="269">
        <f t="shared" si="10"/>
        <v>0</v>
      </c>
      <c r="K24" s="342">
        <f t="shared" si="11"/>
        <v>0</v>
      </c>
      <c r="L24" s="307"/>
      <c r="M24" s="251">
        <f>'Labor Rates'!K24</f>
        <v>0</v>
      </c>
      <c r="N24" s="266">
        <f t="shared" si="12"/>
        <v>0</v>
      </c>
      <c r="O24" s="264">
        <f>'Labor Rates'!M24</f>
        <v>0</v>
      </c>
      <c r="P24" s="266">
        <f t="shared" si="13"/>
        <v>0</v>
      </c>
      <c r="Q24" s="264">
        <f>'Labor Rates'!N24</f>
        <v>0</v>
      </c>
      <c r="R24" s="269">
        <f t="shared" si="14"/>
        <v>0</v>
      </c>
      <c r="S24" s="342">
        <f t="shared" si="0"/>
        <v>0</v>
      </c>
      <c r="T24" s="307"/>
      <c r="U24" s="251">
        <f>'Labor Rates'!Q24</f>
        <v>0</v>
      </c>
      <c r="V24" s="266">
        <f t="shared" si="15"/>
        <v>0</v>
      </c>
      <c r="W24" s="264">
        <f>'Labor Rates'!S24</f>
        <v>0</v>
      </c>
      <c r="X24" s="266">
        <f t="shared" si="16"/>
        <v>0</v>
      </c>
      <c r="Y24" s="264">
        <f>'Labor Rates'!T24</f>
        <v>0</v>
      </c>
      <c r="Z24" s="269">
        <f t="shared" si="17"/>
        <v>0</v>
      </c>
      <c r="AA24" s="342">
        <f t="shared" si="1"/>
        <v>0</v>
      </c>
      <c r="AB24" s="307"/>
      <c r="AC24" s="251">
        <f>'Labor Rates'!W24</f>
        <v>0</v>
      </c>
      <c r="AD24" s="266">
        <f t="shared" si="18"/>
        <v>0</v>
      </c>
      <c r="AE24" s="264">
        <f>'Labor Rates'!Y24</f>
        <v>0</v>
      </c>
      <c r="AF24" s="266">
        <f t="shared" si="19"/>
        <v>0</v>
      </c>
      <c r="AG24" s="264">
        <f>'Labor Rates'!Z24</f>
        <v>0</v>
      </c>
      <c r="AH24" s="269">
        <f t="shared" si="20"/>
        <v>0</v>
      </c>
      <c r="AI24" s="342">
        <f t="shared" si="2"/>
        <v>0</v>
      </c>
      <c r="AJ24" s="307"/>
      <c r="AK24" s="251">
        <f>'Labor Rates'!AC24</f>
        <v>0</v>
      </c>
      <c r="AL24" s="266">
        <f t="shared" si="21"/>
        <v>0</v>
      </c>
      <c r="AM24" s="264">
        <f>'Labor Rates'!AE24</f>
        <v>0</v>
      </c>
      <c r="AN24" s="266">
        <f t="shared" si="22"/>
        <v>0</v>
      </c>
      <c r="AO24" s="264">
        <f>'Labor Rates'!AF24</f>
        <v>0</v>
      </c>
      <c r="AP24" s="269">
        <f t="shared" si="23"/>
        <v>0</v>
      </c>
      <c r="AQ24" s="342">
        <f t="shared" si="3"/>
        <v>0</v>
      </c>
      <c r="AR24" s="271"/>
      <c r="AS24" s="251">
        <f>'Labor Rates'!AI24</f>
        <v>0</v>
      </c>
      <c r="AT24" s="266">
        <f t="shared" si="24"/>
        <v>0</v>
      </c>
      <c r="AU24" s="264">
        <f>'Labor Rates'!AK24</f>
        <v>0</v>
      </c>
      <c r="AV24" s="266">
        <f t="shared" si="25"/>
        <v>0</v>
      </c>
      <c r="AW24" s="264">
        <f>'Labor Rates'!AL24</f>
        <v>0</v>
      </c>
      <c r="AX24" s="269">
        <f t="shared" si="26"/>
        <v>0</v>
      </c>
      <c r="AY24" s="342">
        <f t="shared" si="4"/>
        <v>0</v>
      </c>
      <c r="AZ24" s="358">
        <f t="shared" si="5"/>
        <v>0</v>
      </c>
      <c r="BA24" s="357">
        <f t="shared" si="6"/>
        <v>0</v>
      </c>
      <c r="BB24" s="350">
        <f t="shared" si="7"/>
        <v>0</v>
      </c>
    </row>
    <row r="25" spans="1:54" x14ac:dyDescent="0.25">
      <c r="A25" s="11"/>
      <c r="B25" s="476" t="str">
        <f>IF(ISBLANK('Labor Rates'!C25),"",'Labor Rates'!C25)</f>
        <v/>
      </c>
      <c r="C25" s="477" t="str">
        <f>IF(ISBLANK('Labor Rates'!D25),"",'Labor Rates'!D25)</f>
        <v/>
      </c>
      <c r="D25" s="327"/>
      <c r="E25" s="266">
        <f>'Labor Rates'!E25</f>
        <v>0</v>
      </c>
      <c r="F25" s="266">
        <f t="shared" si="8"/>
        <v>0</v>
      </c>
      <c r="G25" s="264">
        <f>'Labor Rates'!G25</f>
        <v>0</v>
      </c>
      <c r="H25" s="266">
        <f t="shared" si="9"/>
        <v>0</v>
      </c>
      <c r="I25" s="264">
        <f>'Labor Rates'!H25</f>
        <v>0</v>
      </c>
      <c r="J25" s="269">
        <f t="shared" si="10"/>
        <v>0</v>
      </c>
      <c r="K25" s="342">
        <f t="shared" si="11"/>
        <v>0</v>
      </c>
      <c r="L25" s="307"/>
      <c r="M25" s="251">
        <f>'Labor Rates'!K25</f>
        <v>0</v>
      </c>
      <c r="N25" s="266">
        <f t="shared" si="12"/>
        <v>0</v>
      </c>
      <c r="O25" s="264">
        <f>'Labor Rates'!M25</f>
        <v>0</v>
      </c>
      <c r="P25" s="266">
        <f t="shared" si="13"/>
        <v>0</v>
      </c>
      <c r="Q25" s="264">
        <f>'Labor Rates'!N25</f>
        <v>0</v>
      </c>
      <c r="R25" s="269">
        <f t="shared" si="14"/>
        <v>0</v>
      </c>
      <c r="S25" s="342">
        <f t="shared" si="0"/>
        <v>0</v>
      </c>
      <c r="T25" s="307"/>
      <c r="U25" s="251">
        <f>'Labor Rates'!Q25</f>
        <v>0</v>
      </c>
      <c r="V25" s="266">
        <f t="shared" si="15"/>
        <v>0</v>
      </c>
      <c r="W25" s="264">
        <f>'Labor Rates'!S25</f>
        <v>0</v>
      </c>
      <c r="X25" s="266">
        <f t="shared" si="16"/>
        <v>0</v>
      </c>
      <c r="Y25" s="264">
        <f>'Labor Rates'!T25</f>
        <v>0</v>
      </c>
      <c r="Z25" s="269">
        <f t="shared" si="17"/>
        <v>0</v>
      </c>
      <c r="AA25" s="342">
        <f t="shared" si="1"/>
        <v>0</v>
      </c>
      <c r="AB25" s="307"/>
      <c r="AC25" s="251">
        <f>'Labor Rates'!W25</f>
        <v>0</v>
      </c>
      <c r="AD25" s="266">
        <f t="shared" si="18"/>
        <v>0</v>
      </c>
      <c r="AE25" s="264">
        <f>'Labor Rates'!Y25</f>
        <v>0</v>
      </c>
      <c r="AF25" s="266">
        <f t="shared" si="19"/>
        <v>0</v>
      </c>
      <c r="AG25" s="264">
        <f>'Labor Rates'!Z25</f>
        <v>0</v>
      </c>
      <c r="AH25" s="269">
        <f t="shared" si="20"/>
        <v>0</v>
      </c>
      <c r="AI25" s="342">
        <f t="shared" si="2"/>
        <v>0</v>
      </c>
      <c r="AJ25" s="307"/>
      <c r="AK25" s="251">
        <f>'Labor Rates'!AC25</f>
        <v>0</v>
      </c>
      <c r="AL25" s="266">
        <f t="shared" si="21"/>
        <v>0</v>
      </c>
      <c r="AM25" s="264">
        <f>'Labor Rates'!AE25</f>
        <v>0</v>
      </c>
      <c r="AN25" s="266">
        <f t="shared" si="22"/>
        <v>0</v>
      </c>
      <c r="AO25" s="264">
        <f>'Labor Rates'!AF25</f>
        <v>0</v>
      </c>
      <c r="AP25" s="269">
        <f t="shared" si="23"/>
        <v>0</v>
      </c>
      <c r="AQ25" s="342">
        <f t="shared" si="3"/>
        <v>0</v>
      </c>
      <c r="AR25" s="271"/>
      <c r="AS25" s="251">
        <f>'Labor Rates'!AI25</f>
        <v>0</v>
      </c>
      <c r="AT25" s="266">
        <f t="shared" si="24"/>
        <v>0</v>
      </c>
      <c r="AU25" s="264">
        <f>'Labor Rates'!AK25</f>
        <v>0</v>
      </c>
      <c r="AV25" s="266">
        <f t="shared" si="25"/>
        <v>0</v>
      </c>
      <c r="AW25" s="264">
        <f>'Labor Rates'!AL25</f>
        <v>0</v>
      </c>
      <c r="AX25" s="269">
        <f t="shared" si="26"/>
        <v>0</v>
      </c>
      <c r="AY25" s="342">
        <f t="shared" si="4"/>
        <v>0</v>
      </c>
      <c r="AZ25" s="358">
        <f t="shared" si="5"/>
        <v>0</v>
      </c>
      <c r="BA25" s="357">
        <f t="shared" si="6"/>
        <v>0</v>
      </c>
      <c r="BB25" s="350">
        <f t="shared" si="7"/>
        <v>0</v>
      </c>
    </row>
    <row r="26" spans="1:54" x14ac:dyDescent="0.25">
      <c r="A26" s="11"/>
      <c r="B26" s="476" t="str">
        <f>IF(ISBLANK('Labor Rates'!C26),"",'Labor Rates'!C26)</f>
        <v/>
      </c>
      <c r="C26" s="477" t="str">
        <f>IF(ISBLANK('Labor Rates'!D26),"",'Labor Rates'!D26)</f>
        <v/>
      </c>
      <c r="D26" s="327"/>
      <c r="E26" s="266">
        <f>'Labor Rates'!E26</f>
        <v>0</v>
      </c>
      <c r="F26" s="266">
        <f t="shared" si="8"/>
        <v>0</v>
      </c>
      <c r="G26" s="264">
        <f>'Labor Rates'!G26</f>
        <v>0</v>
      </c>
      <c r="H26" s="266">
        <f t="shared" si="9"/>
        <v>0</v>
      </c>
      <c r="I26" s="264">
        <f>'Labor Rates'!H26</f>
        <v>0</v>
      </c>
      <c r="J26" s="269">
        <f t="shared" si="10"/>
        <v>0</v>
      </c>
      <c r="K26" s="342">
        <f t="shared" si="11"/>
        <v>0</v>
      </c>
      <c r="L26" s="307"/>
      <c r="M26" s="251">
        <f>'Labor Rates'!K26</f>
        <v>0</v>
      </c>
      <c r="N26" s="266">
        <f t="shared" si="12"/>
        <v>0</v>
      </c>
      <c r="O26" s="264">
        <f>'Labor Rates'!M26</f>
        <v>0</v>
      </c>
      <c r="P26" s="266">
        <f t="shared" si="13"/>
        <v>0</v>
      </c>
      <c r="Q26" s="264">
        <f>'Labor Rates'!N26</f>
        <v>0</v>
      </c>
      <c r="R26" s="269">
        <f t="shared" si="14"/>
        <v>0</v>
      </c>
      <c r="S26" s="342">
        <f t="shared" si="0"/>
        <v>0</v>
      </c>
      <c r="T26" s="307"/>
      <c r="U26" s="251">
        <f>'Labor Rates'!Q26</f>
        <v>0</v>
      </c>
      <c r="V26" s="266">
        <f t="shared" si="15"/>
        <v>0</v>
      </c>
      <c r="W26" s="264">
        <f>'Labor Rates'!S26</f>
        <v>0</v>
      </c>
      <c r="X26" s="266">
        <f t="shared" si="16"/>
        <v>0</v>
      </c>
      <c r="Y26" s="264">
        <f>'Labor Rates'!T26</f>
        <v>0</v>
      </c>
      <c r="Z26" s="269">
        <f t="shared" si="17"/>
        <v>0</v>
      </c>
      <c r="AA26" s="342">
        <f t="shared" si="1"/>
        <v>0</v>
      </c>
      <c r="AB26" s="307"/>
      <c r="AC26" s="251">
        <f>'Labor Rates'!W26</f>
        <v>0</v>
      </c>
      <c r="AD26" s="266">
        <f t="shared" si="18"/>
        <v>0</v>
      </c>
      <c r="AE26" s="264">
        <f>'Labor Rates'!Y26</f>
        <v>0</v>
      </c>
      <c r="AF26" s="266">
        <f t="shared" si="19"/>
        <v>0</v>
      </c>
      <c r="AG26" s="264">
        <f>'Labor Rates'!Z26</f>
        <v>0</v>
      </c>
      <c r="AH26" s="269">
        <f t="shared" si="20"/>
        <v>0</v>
      </c>
      <c r="AI26" s="342">
        <f t="shared" si="2"/>
        <v>0</v>
      </c>
      <c r="AJ26" s="307"/>
      <c r="AK26" s="251">
        <f>'Labor Rates'!AC26</f>
        <v>0</v>
      </c>
      <c r="AL26" s="266">
        <f t="shared" si="21"/>
        <v>0</v>
      </c>
      <c r="AM26" s="264">
        <f>'Labor Rates'!AE26</f>
        <v>0</v>
      </c>
      <c r="AN26" s="266">
        <f t="shared" si="22"/>
        <v>0</v>
      </c>
      <c r="AO26" s="264">
        <f>'Labor Rates'!AF26</f>
        <v>0</v>
      </c>
      <c r="AP26" s="269">
        <f t="shared" si="23"/>
        <v>0</v>
      </c>
      <c r="AQ26" s="342">
        <f t="shared" si="3"/>
        <v>0</v>
      </c>
      <c r="AR26" s="271"/>
      <c r="AS26" s="251">
        <f>'Labor Rates'!AI26</f>
        <v>0</v>
      </c>
      <c r="AT26" s="266">
        <f t="shared" si="24"/>
        <v>0</v>
      </c>
      <c r="AU26" s="264">
        <f>'Labor Rates'!AK26</f>
        <v>0</v>
      </c>
      <c r="AV26" s="266">
        <f t="shared" si="25"/>
        <v>0</v>
      </c>
      <c r="AW26" s="264">
        <f>'Labor Rates'!AL26</f>
        <v>0</v>
      </c>
      <c r="AX26" s="269">
        <f t="shared" si="26"/>
        <v>0</v>
      </c>
      <c r="AY26" s="342">
        <f t="shared" si="4"/>
        <v>0</v>
      </c>
      <c r="AZ26" s="358">
        <f t="shared" si="5"/>
        <v>0</v>
      </c>
      <c r="BA26" s="357">
        <f t="shared" si="6"/>
        <v>0</v>
      </c>
      <c r="BB26" s="350">
        <f t="shared" si="7"/>
        <v>0</v>
      </c>
    </row>
    <row r="27" spans="1:54" x14ac:dyDescent="0.25">
      <c r="A27" s="11"/>
      <c r="B27" s="476" t="str">
        <f>IF(ISBLANK('Labor Rates'!C27),"",'Labor Rates'!C27)</f>
        <v/>
      </c>
      <c r="C27" s="477" t="str">
        <f>IF(ISBLANK('Labor Rates'!D27),"",'Labor Rates'!D27)</f>
        <v/>
      </c>
      <c r="D27" s="327"/>
      <c r="E27" s="266">
        <f>'Labor Rates'!E27</f>
        <v>0</v>
      </c>
      <c r="F27" s="266">
        <f t="shared" si="8"/>
        <v>0</v>
      </c>
      <c r="G27" s="264">
        <f>'Labor Rates'!G27</f>
        <v>0</v>
      </c>
      <c r="H27" s="266">
        <f t="shared" si="9"/>
        <v>0</v>
      </c>
      <c r="I27" s="264">
        <f>'Labor Rates'!H27</f>
        <v>0</v>
      </c>
      <c r="J27" s="269">
        <f t="shared" si="10"/>
        <v>0</v>
      </c>
      <c r="K27" s="342">
        <f t="shared" si="11"/>
        <v>0</v>
      </c>
      <c r="L27" s="307"/>
      <c r="M27" s="251">
        <f>'Labor Rates'!K27</f>
        <v>0</v>
      </c>
      <c r="N27" s="266">
        <f t="shared" si="12"/>
        <v>0</v>
      </c>
      <c r="O27" s="264">
        <f>'Labor Rates'!M27</f>
        <v>0</v>
      </c>
      <c r="P27" s="266">
        <f t="shared" si="13"/>
        <v>0</v>
      </c>
      <c r="Q27" s="264">
        <f>'Labor Rates'!N27</f>
        <v>0</v>
      </c>
      <c r="R27" s="269">
        <f t="shared" si="14"/>
        <v>0</v>
      </c>
      <c r="S27" s="342">
        <f t="shared" si="0"/>
        <v>0</v>
      </c>
      <c r="T27" s="307"/>
      <c r="U27" s="251">
        <f>'Labor Rates'!Q27</f>
        <v>0</v>
      </c>
      <c r="V27" s="266">
        <f t="shared" si="15"/>
        <v>0</v>
      </c>
      <c r="W27" s="264">
        <f>'Labor Rates'!S27</f>
        <v>0</v>
      </c>
      <c r="X27" s="266">
        <f t="shared" si="16"/>
        <v>0</v>
      </c>
      <c r="Y27" s="264">
        <f>'Labor Rates'!T27</f>
        <v>0</v>
      </c>
      <c r="Z27" s="269">
        <f t="shared" si="17"/>
        <v>0</v>
      </c>
      <c r="AA27" s="342">
        <f t="shared" si="1"/>
        <v>0</v>
      </c>
      <c r="AB27" s="307"/>
      <c r="AC27" s="251">
        <f>'Labor Rates'!W27</f>
        <v>0</v>
      </c>
      <c r="AD27" s="266">
        <f t="shared" si="18"/>
        <v>0</v>
      </c>
      <c r="AE27" s="264">
        <f>'Labor Rates'!Y27</f>
        <v>0</v>
      </c>
      <c r="AF27" s="266">
        <f t="shared" si="19"/>
        <v>0</v>
      </c>
      <c r="AG27" s="264">
        <f>'Labor Rates'!Z27</f>
        <v>0</v>
      </c>
      <c r="AH27" s="269">
        <f t="shared" si="20"/>
        <v>0</v>
      </c>
      <c r="AI27" s="342">
        <f t="shared" si="2"/>
        <v>0</v>
      </c>
      <c r="AJ27" s="307"/>
      <c r="AK27" s="251">
        <f>'Labor Rates'!AC27</f>
        <v>0</v>
      </c>
      <c r="AL27" s="266">
        <f t="shared" si="21"/>
        <v>0</v>
      </c>
      <c r="AM27" s="264">
        <f>'Labor Rates'!AE27</f>
        <v>0</v>
      </c>
      <c r="AN27" s="266">
        <f t="shared" si="22"/>
        <v>0</v>
      </c>
      <c r="AO27" s="264">
        <f>'Labor Rates'!AF27</f>
        <v>0</v>
      </c>
      <c r="AP27" s="269">
        <f t="shared" si="23"/>
        <v>0</v>
      </c>
      <c r="AQ27" s="342">
        <f t="shared" si="3"/>
        <v>0</v>
      </c>
      <c r="AR27" s="271"/>
      <c r="AS27" s="251">
        <f>'Labor Rates'!AI27</f>
        <v>0</v>
      </c>
      <c r="AT27" s="266">
        <f t="shared" si="24"/>
        <v>0</v>
      </c>
      <c r="AU27" s="264">
        <f>'Labor Rates'!AK27</f>
        <v>0</v>
      </c>
      <c r="AV27" s="266">
        <f t="shared" si="25"/>
        <v>0</v>
      </c>
      <c r="AW27" s="264">
        <f>'Labor Rates'!AL27</f>
        <v>0</v>
      </c>
      <c r="AX27" s="269">
        <f t="shared" si="26"/>
        <v>0</v>
      </c>
      <c r="AY27" s="342">
        <f t="shared" si="4"/>
        <v>0</v>
      </c>
      <c r="AZ27" s="358">
        <f t="shared" si="5"/>
        <v>0</v>
      </c>
      <c r="BA27" s="357">
        <f t="shared" si="6"/>
        <v>0</v>
      </c>
      <c r="BB27" s="350">
        <f t="shared" si="7"/>
        <v>0</v>
      </c>
    </row>
    <row r="28" spans="1:54" x14ac:dyDescent="0.25">
      <c r="A28" s="11"/>
      <c r="B28" s="476" t="str">
        <f>IF(ISBLANK('Labor Rates'!C28),"",'Labor Rates'!C28)</f>
        <v/>
      </c>
      <c r="C28" s="477" t="str">
        <f>IF(ISBLANK('Labor Rates'!D28),"",'Labor Rates'!D28)</f>
        <v/>
      </c>
      <c r="D28" s="327"/>
      <c r="E28" s="266">
        <f>'Labor Rates'!E28</f>
        <v>0</v>
      </c>
      <c r="F28" s="266">
        <f t="shared" si="8"/>
        <v>0</v>
      </c>
      <c r="G28" s="264">
        <f>'Labor Rates'!G28</f>
        <v>0</v>
      </c>
      <c r="H28" s="266">
        <f t="shared" si="9"/>
        <v>0</v>
      </c>
      <c r="I28" s="264">
        <f>'Labor Rates'!H28</f>
        <v>0</v>
      </c>
      <c r="J28" s="269">
        <f t="shared" si="10"/>
        <v>0</v>
      </c>
      <c r="K28" s="342">
        <f t="shared" si="11"/>
        <v>0</v>
      </c>
      <c r="L28" s="307"/>
      <c r="M28" s="251">
        <f>'Labor Rates'!K28</f>
        <v>0</v>
      </c>
      <c r="N28" s="266">
        <f t="shared" si="12"/>
        <v>0</v>
      </c>
      <c r="O28" s="264">
        <f>'Labor Rates'!M28</f>
        <v>0</v>
      </c>
      <c r="P28" s="266">
        <f t="shared" si="13"/>
        <v>0</v>
      </c>
      <c r="Q28" s="264">
        <f>'Labor Rates'!N28</f>
        <v>0</v>
      </c>
      <c r="R28" s="269">
        <f t="shared" si="14"/>
        <v>0</v>
      </c>
      <c r="S28" s="342">
        <f t="shared" si="0"/>
        <v>0</v>
      </c>
      <c r="T28" s="307"/>
      <c r="U28" s="251">
        <f>'Labor Rates'!Q28</f>
        <v>0</v>
      </c>
      <c r="V28" s="266">
        <f t="shared" si="15"/>
        <v>0</v>
      </c>
      <c r="W28" s="264">
        <f>'Labor Rates'!S28</f>
        <v>0</v>
      </c>
      <c r="X28" s="266">
        <f t="shared" si="16"/>
        <v>0</v>
      </c>
      <c r="Y28" s="264">
        <f>'Labor Rates'!T28</f>
        <v>0</v>
      </c>
      <c r="Z28" s="269">
        <f t="shared" si="17"/>
        <v>0</v>
      </c>
      <c r="AA28" s="342">
        <f t="shared" si="1"/>
        <v>0</v>
      </c>
      <c r="AB28" s="307"/>
      <c r="AC28" s="251">
        <f>'Labor Rates'!W28</f>
        <v>0</v>
      </c>
      <c r="AD28" s="266">
        <f t="shared" si="18"/>
        <v>0</v>
      </c>
      <c r="AE28" s="264">
        <f>'Labor Rates'!Y28</f>
        <v>0</v>
      </c>
      <c r="AF28" s="266">
        <f t="shared" si="19"/>
        <v>0</v>
      </c>
      <c r="AG28" s="264">
        <f>'Labor Rates'!Z28</f>
        <v>0</v>
      </c>
      <c r="AH28" s="269">
        <f t="shared" si="20"/>
        <v>0</v>
      </c>
      <c r="AI28" s="342">
        <f t="shared" si="2"/>
        <v>0</v>
      </c>
      <c r="AJ28" s="307"/>
      <c r="AK28" s="251">
        <f>'Labor Rates'!AC28</f>
        <v>0</v>
      </c>
      <c r="AL28" s="266">
        <f t="shared" si="21"/>
        <v>0</v>
      </c>
      <c r="AM28" s="264">
        <f>'Labor Rates'!AE28</f>
        <v>0</v>
      </c>
      <c r="AN28" s="266">
        <f t="shared" si="22"/>
        <v>0</v>
      </c>
      <c r="AO28" s="264">
        <f>'Labor Rates'!AF28</f>
        <v>0</v>
      </c>
      <c r="AP28" s="269">
        <f t="shared" si="23"/>
        <v>0</v>
      </c>
      <c r="AQ28" s="342">
        <f t="shared" si="3"/>
        <v>0</v>
      </c>
      <c r="AR28" s="271"/>
      <c r="AS28" s="251">
        <f>'Labor Rates'!AI28</f>
        <v>0</v>
      </c>
      <c r="AT28" s="266">
        <f t="shared" si="24"/>
        <v>0</v>
      </c>
      <c r="AU28" s="264">
        <f>'Labor Rates'!AK28</f>
        <v>0</v>
      </c>
      <c r="AV28" s="266">
        <f t="shared" si="25"/>
        <v>0</v>
      </c>
      <c r="AW28" s="264">
        <f>'Labor Rates'!AL28</f>
        <v>0</v>
      </c>
      <c r="AX28" s="269">
        <f t="shared" si="26"/>
        <v>0</v>
      </c>
      <c r="AY28" s="342">
        <f t="shared" si="4"/>
        <v>0</v>
      </c>
      <c r="AZ28" s="358">
        <f t="shared" si="5"/>
        <v>0</v>
      </c>
      <c r="BA28" s="357">
        <f t="shared" si="6"/>
        <v>0</v>
      </c>
      <c r="BB28" s="350">
        <f t="shared" si="7"/>
        <v>0</v>
      </c>
    </row>
    <row r="29" spans="1:54" x14ac:dyDescent="0.25">
      <c r="A29" s="11"/>
      <c r="B29" s="476" t="str">
        <f>IF(ISBLANK('Labor Rates'!C29),"",'Labor Rates'!C29)</f>
        <v/>
      </c>
      <c r="C29" s="477" t="str">
        <f>IF(ISBLANK('Labor Rates'!D29),"",'Labor Rates'!D29)</f>
        <v/>
      </c>
      <c r="D29" s="327"/>
      <c r="E29" s="266">
        <f>'Labor Rates'!E29</f>
        <v>0</v>
      </c>
      <c r="F29" s="266">
        <f t="shared" si="8"/>
        <v>0</v>
      </c>
      <c r="G29" s="264">
        <f>'Labor Rates'!G29</f>
        <v>0</v>
      </c>
      <c r="H29" s="266">
        <f t="shared" si="9"/>
        <v>0</v>
      </c>
      <c r="I29" s="264">
        <f>'Labor Rates'!H29</f>
        <v>0</v>
      </c>
      <c r="J29" s="269">
        <f t="shared" si="10"/>
        <v>0</v>
      </c>
      <c r="K29" s="342">
        <f t="shared" si="11"/>
        <v>0</v>
      </c>
      <c r="L29" s="307"/>
      <c r="M29" s="251">
        <f>'Labor Rates'!K29</f>
        <v>0</v>
      </c>
      <c r="N29" s="266">
        <f t="shared" si="12"/>
        <v>0</v>
      </c>
      <c r="O29" s="264">
        <f>'Labor Rates'!M29</f>
        <v>0</v>
      </c>
      <c r="P29" s="266">
        <f t="shared" si="13"/>
        <v>0</v>
      </c>
      <c r="Q29" s="264">
        <f>'Labor Rates'!N29</f>
        <v>0</v>
      </c>
      <c r="R29" s="269">
        <f t="shared" si="14"/>
        <v>0</v>
      </c>
      <c r="S29" s="342">
        <f t="shared" si="0"/>
        <v>0</v>
      </c>
      <c r="T29" s="307"/>
      <c r="U29" s="251">
        <f>'Labor Rates'!Q29</f>
        <v>0</v>
      </c>
      <c r="V29" s="266">
        <f t="shared" si="15"/>
        <v>0</v>
      </c>
      <c r="W29" s="264">
        <f>'Labor Rates'!S29</f>
        <v>0</v>
      </c>
      <c r="X29" s="266">
        <f t="shared" si="16"/>
        <v>0</v>
      </c>
      <c r="Y29" s="264">
        <f>'Labor Rates'!T29</f>
        <v>0</v>
      </c>
      <c r="Z29" s="269">
        <f t="shared" si="17"/>
        <v>0</v>
      </c>
      <c r="AA29" s="342">
        <f t="shared" si="1"/>
        <v>0</v>
      </c>
      <c r="AB29" s="307"/>
      <c r="AC29" s="251">
        <f>'Labor Rates'!W29</f>
        <v>0</v>
      </c>
      <c r="AD29" s="266">
        <f t="shared" si="18"/>
        <v>0</v>
      </c>
      <c r="AE29" s="264">
        <f>'Labor Rates'!Y29</f>
        <v>0</v>
      </c>
      <c r="AF29" s="266">
        <f t="shared" si="19"/>
        <v>0</v>
      </c>
      <c r="AG29" s="264">
        <f>'Labor Rates'!Z29</f>
        <v>0</v>
      </c>
      <c r="AH29" s="269">
        <f t="shared" si="20"/>
        <v>0</v>
      </c>
      <c r="AI29" s="342">
        <f t="shared" si="2"/>
        <v>0</v>
      </c>
      <c r="AJ29" s="307"/>
      <c r="AK29" s="251">
        <f>'Labor Rates'!AC29</f>
        <v>0</v>
      </c>
      <c r="AL29" s="266">
        <f t="shared" si="21"/>
        <v>0</v>
      </c>
      <c r="AM29" s="264">
        <f>'Labor Rates'!AE29</f>
        <v>0</v>
      </c>
      <c r="AN29" s="266">
        <f t="shared" si="22"/>
        <v>0</v>
      </c>
      <c r="AO29" s="264">
        <f>'Labor Rates'!AF29</f>
        <v>0</v>
      </c>
      <c r="AP29" s="269">
        <f t="shared" si="23"/>
        <v>0</v>
      </c>
      <c r="AQ29" s="342">
        <f t="shared" si="3"/>
        <v>0</v>
      </c>
      <c r="AR29" s="271"/>
      <c r="AS29" s="251">
        <f>'Labor Rates'!AI29</f>
        <v>0</v>
      </c>
      <c r="AT29" s="266">
        <f t="shared" si="24"/>
        <v>0</v>
      </c>
      <c r="AU29" s="264">
        <f>'Labor Rates'!AK29</f>
        <v>0</v>
      </c>
      <c r="AV29" s="266">
        <f t="shared" si="25"/>
        <v>0</v>
      </c>
      <c r="AW29" s="264">
        <f>'Labor Rates'!AL29</f>
        <v>0</v>
      </c>
      <c r="AX29" s="269">
        <f t="shared" si="26"/>
        <v>0</v>
      </c>
      <c r="AY29" s="342">
        <f t="shared" si="4"/>
        <v>0</v>
      </c>
      <c r="AZ29" s="358">
        <f t="shared" si="5"/>
        <v>0</v>
      </c>
      <c r="BA29" s="357">
        <f t="shared" si="6"/>
        <v>0</v>
      </c>
      <c r="BB29" s="350">
        <f t="shared" si="7"/>
        <v>0</v>
      </c>
    </row>
    <row r="30" spans="1:54" x14ac:dyDescent="0.25">
      <c r="A30" s="11"/>
      <c r="B30" s="476" t="str">
        <f>IF(ISBLANK('Labor Rates'!C30),"",'Labor Rates'!C30)</f>
        <v/>
      </c>
      <c r="C30" s="477" t="str">
        <f>IF(ISBLANK('Labor Rates'!D30),"",'Labor Rates'!D30)</f>
        <v/>
      </c>
      <c r="D30" s="327"/>
      <c r="E30" s="266">
        <f>'Labor Rates'!E30</f>
        <v>0</v>
      </c>
      <c r="F30" s="266">
        <f t="shared" si="8"/>
        <v>0</v>
      </c>
      <c r="G30" s="264">
        <f>'Labor Rates'!G30</f>
        <v>0</v>
      </c>
      <c r="H30" s="266">
        <f t="shared" si="9"/>
        <v>0</v>
      </c>
      <c r="I30" s="264">
        <f>'Labor Rates'!H30</f>
        <v>0</v>
      </c>
      <c r="J30" s="269">
        <f t="shared" si="10"/>
        <v>0</v>
      </c>
      <c r="K30" s="342">
        <f t="shared" si="11"/>
        <v>0</v>
      </c>
      <c r="L30" s="307"/>
      <c r="M30" s="251">
        <f>'Labor Rates'!K30</f>
        <v>0</v>
      </c>
      <c r="N30" s="266">
        <f t="shared" si="12"/>
        <v>0</v>
      </c>
      <c r="O30" s="264">
        <f>'Labor Rates'!M30</f>
        <v>0</v>
      </c>
      <c r="P30" s="266">
        <f t="shared" si="13"/>
        <v>0</v>
      </c>
      <c r="Q30" s="264">
        <f>'Labor Rates'!N30</f>
        <v>0</v>
      </c>
      <c r="R30" s="269">
        <f t="shared" si="14"/>
        <v>0</v>
      </c>
      <c r="S30" s="342">
        <f t="shared" si="0"/>
        <v>0</v>
      </c>
      <c r="T30" s="307"/>
      <c r="U30" s="251">
        <f>'Labor Rates'!Q30</f>
        <v>0</v>
      </c>
      <c r="V30" s="266">
        <f t="shared" si="15"/>
        <v>0</v>
      </c>
      <c r="W30" s="264">
        <f>'Labor Rates'!S30</f>
        <v>0</v>
      </c>
      <c r="X30" s="266">
        <f t="shared" si="16"/>
        <v>0</v>
      </c>
      <c r="Y30" s="264">
        <f>'Labor Rates'!T30</f>
        <v>0</v>
      </c>
      <c r="Z30" s="269">
        <f t="shared" si="17"/>
        <v>0</v>
      </c>
      <c r="AA30" s="342">
        <f t="shared" si="1"/>
        <v>0</v>
      </c>
      <c r="AB30" s="307"/>
      <c r="AC30" s="251">
        <f>'Labor Rates'!W30</f>
        <v>0</v>
      </c>
      <c r="AD30" s="266">
        <f t="shared" si="18"/>
        <v>0</v>
      </c>
      <c r="AE30" s="264">
        <f>'Labor Rates'!Y30</f>
        <v>0</v>
      </c>
      <c r="AF30" s="266">
        <f t="shared" si="19"/>
        <v>0</v>
      </c>
      <c r="AG30" s="264">
        <f>'Labor Rates'!Z30</f>
        <v>0</v>
      </c>
      <c r="AH30" s="269">
        <f t="shared" si="20"/>
        <v>0</v>
      </c>
      <c r="AI30" s="342">
        <f t="shared" si="2"/>
        <v>0</v>
      </c>
      <c r="AJ30" s="307"/>
      <c r="AK30" s="251">
        <f>'Labor Rates'!AC30</f>
        <v>0</v>
      </c>
      <c r="AL30" s="266">
        <f t="shared" si="21"/>
        <v>0</v>
      </c>
      <c r="AM30" s="264">
        <f>'Labor Rates'!AE30</f>
        <v>0</v>
      </c>
      <c r="AN30" s="266">
        <f t="shared" si="22"/>
        <v>0</v>
      </c>
      <c r="AO30" s="264">
        <f>'Labor Rates'!AF30</f>
        <v>0</v>
      </c>
      <c r="AP30" s="269">
        <f t="shared" si="23"/>
        <v>0</v>
      </c>
      <c r="AQ30" s="342">
        <f t="shared" si="3"/>
        <v>0</v>
      </c>
      <c r="AR30" s="271"/>
      <c r="AS30" s="251">
        <f>'Labor Rates'!AI30</f>
        <v>0</v>
      </c>
      <c r="AT30" s="266">
        <f t="shared" si="24"/>
        <v>0</v>
      </c>
      <c r="AU30" s="264">
        <f>'Labor Rates'!AK30</f>
        <v>0</v>
      </c>
      <c r="AV30" s="266">
        <f t="shared" si="25"/>
        <v>0</v>
      </c>
      <c r="AW30" s="264">
        <f>'Labor Rates'!AL30</f>
        <v>0</v>
      </c>
      <c r="AX30" s="269">
        <f t="shared" si="26"/>
        <v>0</v>
      </c>
      <c r="AY30" s="342">
        <f t="shared" si="4"/>
        <v>0</v>
      </c>
      <c r="AZ30" s="358">
        <f t="shared" si="5"/>
        <v>0</v>
      </c>
      <c r="BA30" s="357">
        <f t="shared" si="6"/>
        <v>0</v>
      </c>
      <c r="BB30" s="350">
        <f t="shared" si="7"/>
        <v>0</v>
      </c>
    </row>
    <row r="31" spans="1:54" x14ac:dyDescent="0.25">
      <c r="A31" s="11"/>
      <c r="B31" s="476" t="str">
        <f>IF(ISBLANK('Labor Rates'!C31),"",'Labor Rates'!C31)</f>
        <v/>
      </c>
      <c r="C31" s="477" t="str">
        <f>IF(ISBLANK('Labor Rates'!D31),"",'Labor Rates'!D31)</f>
        <v/>
      </c>
      <c r="D31" s="327"/>
      <c r="E31" s="266">
        <f>'Labor Rates'!E31</f>
        <v>0</v>
      </c>
      <c r="F31" s="266">
        <f t="shared" si="8"/>
        <v>0</v>
      </c>
      <c r="G31" s="264">
        <f>'Labor Rates'!G31</f>
        <v>0</v>
      </c>
      <c r="H31" s="266">
        <f t="shared" si="9"/>
        <v>0</v>
      </c>
      <c r="I31" s="264">
        <f>'Labor Rates'!H31</f>
        <v>0</v>
      </c>
      <c r="J31" s="269">
        <f t="shared" si="10"/>
        <v>0</v>
      </c>
      <c r="K31" s="342">
        <f t="shared" si="11"/>
        <v>0</v>
      </c>
      <c r="L31" s="307"/>
      <c r="M31" s="251">
        <f>'Labor Rates'!K31</f>
        <v>0</v>
      </c>
      <c r="N31" s="266">
        <f t="shared" si="12"/>
        <v>0</v>
      </c>
      <c r="O31" s="264">
        <f>'Labor Rates'!M31</f>
        <v>0</v>
      </c>
      <c r="P31" s="266">
        <f t="shared" si="13"/>
        <v>0</v>
      </c>
      <c r="Q31" s="264">
        <f>'Labor Rates'!N31</f>
        <v>0</v>
      </c>
      <c r="R31" s="269">
        <f t="shared" si="14"/>
        <v>0</v>
      </c>
      <c r="S31" s="342">
        <f t="shared" si="0"/>
        <v>0</v>
      </c>
      <c r="T31" s="307"/>
      <c r="U31" s="251">
        <f>'Labor Rates'!Q31</f>
        <v>0</v>
      </c>
      <c r="V31" s="266">
        <f t="shared" si="15"/>
        <v>0</v>
      </c>
      <c r="W31" s="264">
        <f>'Labor Rates'!S31</f>
        <v>0</v>
      </c>
      <c r="X31" s="266">
        <f t="shared" si="16"/>
        <v>0</v>
      </c>
      <c r="Y31" s="264">
        <f>'Labor Rates'!T31</f>
        <v>0</v>
      </c>
      <c r="Z31" s="269">
        <f t="shared" si="17"/>
        <v>0</v>
      </c>
      <c r="AA31" s="342">
        <f t="shared" si="1"/>
        <v>0</v>
      </c>
      <c r="AB31" s="307"/>
      <c r="AC31" s="251">
        <f>'Labor Rates'!W31</f>
        <v>0</v>
      </c>
      <c r="AD31" s="266">
        <f t="shared" si="18"/>
        <v>0</v>
      </c>
      <c r="AE31" s="264">
        <f>'Labor Rates'!Y31</f>
        <v>0</v>
      </c>
      <c r="AF31" s="266">
        <f t="shared" si="19"/>
        <v>0</v>
      </c>
      <c r="AG31" s="264">
        <f>'Labor Rates'!Z31</f>
        <v>0</v>
      </c>
      <c r="AH31" s="269">
        <f t="shared" si="20"/>
        <v>0</v>
      </c>
      <c r="AI31" s="342">
        <f t="shared" si="2"/>
        <v>0</v>
      </c>
      <c r="AJ31" s="307"/>
      <c r="AK31" s="251">
        <f>'Labor Rates'!AC31</f>
        <v>0</v>
      </c>
      <c r="AL31" s="266">
        <f t="shared" si="21"/>
        <v>0</v>
      </c>
      <c r="AM31" s="264">
        <f>'Labor Rates'!AE31</f>
        <v>0</v>
      </c>
      <c r="AN31" s="266">
        <f t="shared" si="22"/>
        <v>0</v>
      </c>
      <c r="AO31" s="264">
        <f>'Labor Rates'!AF31</f>
        <v>0</v>
      </c>
      <c r="AP31" s="269">
        <f t="shared" si="23"/>
        <v>0</v>
      </c>
      <c r="AQ31" s="342">
        <f t="shared" si="3"/>
        <v>0</v>
      </c>
      <c r="AR31" s="271"/>
      <c r="AS31" s="251">
        <f>'Labor Rates'!AI31</f>
        <v>0</v>
      </c>
      <c r="AT31" s="266">
        <f t="shared" si="24"/>
        <v>0</v>
      </c>
      <c r="AU31" s="264">
        <f>'Labor Rates'!AK31</f>
        <v>0</v>
      </c>
      <c r="AV31" s="266">
        <f t="shared" si="25"/>
        <v>0</v>
      </c>
      <c r="AW31" s="264">
        <f>'Labor Rates'!AL31</f>
        <v>0</v>
      </c>
      <c r="AX31" s="269">
        <f t="shared" si="26"/>
        <v>0</v>
      </c>
      <c r="AY31" s="342">
        <f t="shared" si="4"/>
        <v>0</v>
      </c>
      <c r="AZ31" s="358">
        <f t="shared" si="5"/>
        <v>0</v>
      </c>
      <c r="BA31" s="357">
        <f t="shared" si="6"/>
        <v>0</v>
      </c>
      <c r="BB31" s="350">
        <f t="shared" si="7"/>
        <v>0</v>
      </c>
    </row>
    <row r="32" spans="1:54" x14ac:dyDescent="0.25">
      <c r="A32" s="11"/>
      <c r="B32" s="5" t="s">
        <v>342</v>
      </c>
      <c r="C32" s="10"/>
      <c r="D32" s="328">
        <f>SUM(D8:D31)</f>
        <v>0</v>
      </c>
      <c r="E32" s="265"/>
      <c r="F32" s="267">
        <f>SUM(F8:F31)</f>
        <v>0</v>
      </c>
      <c r="G32" s="10"/>
      <c r="H32" s="267"/>
      <c r="I32" s="10"/>
      <c r="J32" s="10"/>
      <c r="K32" s="320"/>
      <c r="L32" s="299">
        <f>SUM(L8:L31)</f>
        <v>0</v>
      </c>
      <c r="M32" s="6"/>
      <c r="N32" s="267">
        <f>SUM(N8:N31)</f>
        <v>0</v>
      </c>
      <c r="O32" s="10"/>
      <c r="P32" s="10"/>
      <c r="Q32" s="10"/>
      <c r="R32" s="10"/>
      <c r="S32" s="320"/>
      <c r="T32" s="299">
        <f>SUM(T8:T31)</f>
        <v>0</v>
      </c>
      <c r="U32" s="6"/>
      <c r="V32" s="267">
        <f>SUM(V8:V31)</f>
        <v>0</v>
      </c>
      <c r="W32" s="10"/>
      <c r="X32" s="10"/>
      <c r="Y32" s="10"/>
      <c r="Z32" s="10"/>
      <c r="AA32" s="320"/>
      <c r="AB32" s="299">
        <f>SUM(AB8:AB31)</f>
        <v>0</v>
      </c>
      <c r="AC32" s="6"/>
      <c r="AD32" s="267">
        <f>SUM(AD8:AD31)</f>
        <v>0</v>
      </c>
      <c r="AE32" s="10"/>
      <c r="AF32" s="10"/>
      <c r="AG32" s="10"/>
      <c r="AH32" s="10"/>
      <c r="AI32" s="320"/>
      <c r="AJ32" s="299">
        <f>SUM(AJ8:AJ31)</f>
        <v>0</v>
      </c>
      <c r="AK32" s="6"/>
      <c r="AL32" s="267">
        <f>SUM(AL8:AL31)</f>
        <v>0</v>
      </c>
      <c r="AM32" s="10"/>
      <c r="AN32" s="10"/>
      <c r="AO32" s="10"/>
      <c r="AP32" s="10"/>
      <c r="AQ32" s="320"/>
      <c r="AR32" s="14">
        <f>SUM(AR8:AR31)</f>
        <v>0</v>
      </c>
      <c r="AS32" s="6"/>
      <c r="AT32" s="267">
        <f>SUM(AT8:AT31)</f>
        <v>0</v>
      </c>
      <c r="AU32" s="10"/>
      <c r="AV32" s="10"/>
      <c r="AW32" s="10"/>
      <c r="AX32" s="10"/>
      <c r="AY32" s="320"/>
      <c r="AZ32" s="38">
        <f>SUM(AZ8:AZ31)</f>
        <v>0</v>
      </c>
      <c r="BA32" s="370">
        <f>F32+N32+V32+AD32+AL32+AT32</f>
        <v>0</v>
      </c>
      <c r="BB32" s="357">
        <f>SUM(BB8:BB31)</f>
        <v>0</v>
      </c>
    </row>
    <row r="33" spans="1:53" x14ac:dyDescent="0.25">
      <c r="A33" s="26"/>
      <c r="B33" s="7" t="s">
        <v>336</v>
      </c>
      <c r="C33" s="9"/>
      <c r="D33" s="330"/>
      <c r="E33" s="8"/>
      <c r="F33" s="255"/>
      <c r="G33" s="255"/>
      <c r="H33" s="268">
        <f>SUM(H8:H31)</f>
        <v>0</v>
      </c>
      <c r="I33" s="255"/>
      <c r="J33" s="255"/>
      <c r="K33" s="342">
        <f>H33</f>
        <v>0</v>
      </c>
      <c r="L33" s="301"/>
      <c r="M33" s="8"/>
      <c r="N33" s="255"/>
      <c r="O33" s="255"/>
      <c r="P33" s="268">
        <f>SUM(P8:P31)</f>
        <v>0</v>
      </c>
      <c r="Q33" s="255"/>
      <c r="R33" s="255"/>
      <c r="S33" s="342">
        <f>P33</f>
        <v>0</v>
      </c>
      <c r="T33" s="301"/>
      <c r="U33" s="8"/>
      <c r="V33" s="255"/>
      <c r="W33" s="255"/>
      <c r="X33" s="268">
        <f>SUM(X8:X31)</f>
        <v>0</v>
      </c>
      <c r="Y33" s="255"/>
      <c r="Z33" s="255"/>
      <c r="AA33" s="342">
        <f>X33</f>
        <v>0</v>
      </c>
      <c r="AB33" s="301"/>
      <c r="AC33" s="8"/>
      <c r="AD33" s="255"/>
      <c r="AE33" s="255"/>
      <c r="AF33" s="268">
        <f>SUM(AF8:AF31)</f>
        <v>0</v>
      </c>
      <c r="AG33" s="255"/>
      <c r="AH33" s="255"/>
      <c r="AI33" s="342">
        <f>AF33</f>
        <v>0</v>
      </c>
      <c r="AJ33" s="301"/>
      <c r="AK33" s="8"/>
      <c r="AL33" s="255"/>
      <c r="AM33" s="255"/>
      <c r="AN33" s="268">
        <f>SUM(AN8:AN31)</f>
        <v>0</v>
      </c>
      <c r="AO33" s="255"/>
      <c r="AP33" s="255"/>
      <c r="AQ33" s="342">
        <f>AN33</f>
        <v>0</v>
      </c>
      <c r="AR33" s="15"/>
      <c r="AS33" s="8"/>
      <c r="AT33" s="255"/>
      <c r="AU33" s="255"/>
      <c r="AV33" s="268">
        <f>SUM(AV8:AV31)</f>
        <v>0</v>
      </c>
      <c r="AW33" s="255"/>
      <c r="AX33" s="255"/>
      <c r="AY33" s="342">
        <f>AV33</f>
        <v>0</v>
      </c>
      <c r="AZ33" s="41"/>
      <c r="BA33" s="347">
        <f>K33+S33+AA33+AI33+AQ33+AY33</f>
        <v>0</v>
      </c>
    </row>
    <row r="34" spans="1:53" hidden="1" x14ac:dyDescent="0.25">
      <c r="A34" s="26"/>
      <c r="B34" s="7" t="str">
        <f>'Base (Phase 1)'!B34</f>
        <v>Insert line(s) &amp; title(s) for any other F/B rates</v>
      </c>
      <c r="C34" s="9"/>
      <c r="D34" s="331">
        <f>F32</f>
        <v>0</v>
      </c>
      <c r="E34" s="270">
        <v>0</v>
      </c>
      <c r="F34" s="255"/>
      <c r="G34" s="255"/>
      <c r="H34" s="255"/>
      <c r="I34" s="255"/>
      <c r="J34" s="255"/>
      <c r="K34" s="321">
        <f>D34*E34</f>
        <v>0</v>
      </c>
      <c r="L34" s="308">
        <f>N32</f>
        <v>0</v>
      </c>
      <c r="M34" s="270"/>
      <c r="N34" s="255"/>
      <c r="O34" s="255"/>
      <c r="P34" s="255"/>
      <c r="Q34" s="255"/>
      <c r="R34" s="255"/>
      <c r="S34" s="321">
        <f>L34*M34</f>
        <v>0</v>
      </c>
      <c r="T34" s="308">
        <f>V32</f>
        <v>0</v>
      </c>
      <c r="U34" s="270"/>
      <c r="V34" s="255"/>
      <c r="W34" s="255"/>
      <c r="X34" s="255"/>
      <c r="Y34" s="255"/>
      <c r="Z34" s="255"/>
      <c r="AA34" s="321">
        <f>T34*U34</f>
        <v>0</v>
      </c>
      <c r="AB34" s="308">
        <f>AD32</f>
        <v>0</v>
      </c>
      <c r="AC34" s="270"/>
      <c r="AD34" s="255"/>
      <c r="AE34" s="255"/>
      <c r="AF34" s="255"/>
      <c r="AG34" s="255"/>
      <c r="AH34" s="255"/>
      <c r="AI34" s="321">
        <f>AB34*AC34</f>
        <v>0</v>
      </c>
      <c r="AJ34" s="308">
        <f>AL32</f>
        <v>0</v>
      </c>
      <c r="AK34" s="270"/>
      <c r="AL34" s="255"/>
      <c r="AM34" s="255"/>
      <c r="AN34" s="255"/>
      <c r="AO34" s="255"/>
      <c r="AP34" s="255"/>
      <c r="AQ34" s="321">
        <f>AJ34*AK34</f>
        <v>0</v>
      </c>
      <c r="AR34" s="308">
        <f>AT32</f>
        <v>0</v>
      </c>
      <c r="AS34" s="270"/>
      <c r="AT34" s="255"/>
      <c r="AU34" s="255"/>
      <c r="AV34" s="255"/>
      <c r="AW34" s="255"/>
      <c r="AX34" s="255"/>
      <c r="AY34" s="321">
        <f>AR34*AS34</f>
        <v>0</v>
      </c>
      <c r="AZ34" s="41"/>
      <c r="BA34" s="347">
        <f>K34+S34+AA34+AI34+AQ34+AY34</f>
        <v>0</v>
      </c>
    </row>
    <row r="35" spans="1:53" x14ac:dyDescent="0.25">
      <c r="A35" s="26"/>
      <c r="B35" s="6" t="s">
        <v>48</v>
      </c>
      <c r="C35" s="10"/>
      <c r="D35" s="332"/>
      <c r="E35" s="6"/>
      <c r="F35" s="10"/>
      <c r="G35" s="10"/>
      <c r="H35" s="10"/>
      <c r="I35" s="10"/>
      <c r="J35" s="10"/>
      <c r="K35" s="320">
        <f>SUM(K33:K34)</f>
        <v>0</v>
      </c>
      <c r="L35" s="302"/>
      <c r="M35" s="6"/>
      <c r="N35" s="10"/>
      <c r="O35" s="10"/>
      <c r="P35" s="10"/>
      <c r="Q35" s="10"/>
      <c r="R35" s="10"/>
      <c r="S35" s="320">
        <f>SUM(S33:S34)</f>
        <v>0</v>
      </c>
      <c r="T35" s="302"/>
      <c r="U35" s="6"/>
      <c r="V35" s="10"/>
      <c r="W35" s="10"/>
      <c r="X35" s="10"/>
      <c r="Y35" s="10"/>
      <c r="Z35" s="10"/>
      <c r="AA35" s="320">
        <f>SUM(AA33:AA34)</f>
        <v>0</v>
      </c>
      <c r="AB35" s="302"/>
      <c r="AC35" s="6"/>
      <c r="AD35" s="10"/>
      <c r="AE35" s="10"/>
      <c r="AF35" s="10"/>
      <c r="AG35" s="10"/>
      <c r="AH35" s="10"/>
      <c r="AI35" s="320">
        <f>SUM(AI33:AI34)</f>
        <v>0</v>
      </c>
      <c r="AJ35" s="302"/>
      <c r="AK35" s="6"/>
      <c r="AL35" s="10"/>
      <c r="AM35" s="10"/>
      <c r="AN35" s="10"/>
      <c r="AO35" s="10"/>
      <c r="AP35" s="10"/>
      <c r="AQ35" s="320">
        <f>SUM(AQ33:AQ34)</f>
        <v>0</v>
      </c>
      <c r="AR35" s="16"/>
      <c r="AS35" s="6"/>
      <c r="AT35" s="10"/>
      <c r="AU35" s="10"/>
      <c r="AV35" s="10"/>
      <c r="AW35" s="10"/>
      <c r="AX35" s="10"/>
      <c r="AY35" s="320">
        <f>SUM(AY33:AY34)</f>
        <v>0</v>
      </c>
      <c r="AZ35" s="42"/>
      <c r="BA35" s="348">
        <f>SUM(D35:AY35)</f>
        <v>0</v>
      </c>
    </row>
    <row r="36" spans="1:53" x14ac:dyDescent="0.25">
      <c r="A36" s="26"/>
      <c r="B36" s="7" t="s">
        <v>338</v>
      </c>
      <c r="C36" s="9"/>
      <c r="D36" s="330"/>
      <c r="E36" s="8"/>
      <c r="F36" s="255"/>
      <c r="G36" s="255"/>
      <c r="H36" s="255"/>
      <c r="I36" s="255"/>
      <c r="J36" s="268">
        <f>SUM(J8:J31)</f>
        <v>0</v>
      </c>
      <c r="K36" s="342">
        <f>J36</f>
        <v>0</v>
      </c>
      <c r="L36" s="301"/>
      <c r="M36" s="8"/>
      <c r="N36" s="255"/>
      <c r="O36" s="255"/>
      <c r="P36" s="255"/>
      <c r="Q36" s="255"/>
      <c r="R36" s="268">
        <f>SUM(R8:R31)</f>
        <v>0</v>
      </c>
      <c r="S36" s="342">
        <f>R36</f>
        <v>0</v>
      </c>
      <c r="T36" s="301"/>
      <c r="U36" s="8"/>
      <c r="V36" s="255"/>
      <c r="W36" s="255"/>
      <c r="X36" s="255"/>
      <c r="Y36" s="255"/>
      <c r="Z36" s="268">
        <f>SUM(Z8:Z31)</f>
        <v>0</v>
      </c>
      <c r="AA36" s="342">
        <f>Z36</f>
        <v>0</v>
      </c>
      <c r="AB36" s="301"/>
      <c r="AC36" s="8"/>
      <c r="AD36" s="255"/>
      <c r="AE36" s="255"/>
      <c r="AF36" s="255"/>
      <c r="AG36" s="255"/>
      <c r="AH36" s="268">
        <f>SUM(AH8:AH31)</f>
        <v>0</v>
      </c>
      <c r="AI36" s="342">
        <f>AH36</f>
        <v>0</v>
      </c>
      <c r="AJ36" s="301"/>
      <c r="AK36" s="8"/>
      <c r="AL36" s="255"/>
      <c r="AM36" s="255"/>
      <c r="AN36" s="255"/>
      <c r="AO36" s="255"/>
      <c r="AP36" s="268">
        <f>SUM(AP8:AP31)</f>
        <v>0</v>
      </c>
      <c r="AQ36" s="342">
        <f>AP36</f>
        <v>0</v>
      </c>
      <c r="AR36" s="15"/>
      <c r="AS36" s="8"/>
      <c r="AT36" s="255"/>
      <c r="AU36" s="255"/>
      <c r="AV36" s="255"/>
      <c r="AW36" s="255"/>
      <c r="AX36" s="268">
        <f>SUM(AX8:AX31)</f>
        <v>0</v>
      </c>
      <c r="AY36" s="342">
        <f>AX36</f>
        <v>0</v>
      </c>
      <c r="AZ36" s="41"/>
      <c r="BA36" s="347">
        <f>K36+S36+AA36+AI36+AQ36+AY36</f>
        <v>0</v>
      </c>
    </row>
    <row r="37" spans="1:53" hidden="1" x14ac:dyDescent="0.25">
      <c r="A37" s="26"/>
      <c r="B37" s="7" t="str">
        <f>'Base (Phase 1)'!B37</f>
        <v>Insert line(s) &amp; title(s) for any other O/H rates</v>
      </c>
      <c r="C37" s="9"/>
      <c r="D37" s="331">
        <f>F32+K35</f>
        <v>0</v>
      </c>
      <c r="E37" s="270">
        <v>0</v>
      </c>
      <c r="F37" s="255"/>
      <c r="G37" s="255"/>
      <c r="H37" s="255"/>
      <c r="I37" s="255"/>
      <c r="J37" s="255"/>
      <c r="K37" s="321">
        <f>D37*E37</f>
        <v>0</v>
      </c>
      <c r="L37" s="308">
        <f>N32+S35</f>
        <v>0</v>
      </c>
      <c r="M37" s="270"/>
      <c r="N37" s="255"/>
      <c r="O37" s="255"/>
      <c r="P37" s="255"/>
      <c r="Q37" s="255"/>
      <c r="R37" s="255"/>
      <c r="S37" s="321">
        <f>L37*M37</f>
        <v>0</v>
      </c>
      <c r="T37" s="308">
        <f>V32+AA35</f>
        <v>0</v>
      </c>
      <c r="U37" s="270"/>
      <c r="V37" s="255"/>
      <c r="W37" s="255"/>
      <c r="X37" s="255"/>
      <c r="Y37" s="255"/>
      <c r="Z37" s="255"/>
      <c r="AA37" s="321">
        <f>T37*U37</f>
        <v>0</v>
      </c>
      <c r="AB37" s="308">
        <f>AD32+AI35</f>
        <v>0</v>
      </c>
      <c r="AC37" s="270"/>
      <c r="AD37" s="255"/>
      <c r="AE37" s="255"/>
      <c r="AF37" s="255"/>
      <c r="AG37" s="255"/>
      <c r="AH37" s="255"/>
      <c r="AI37" s="321">
        <f>AB37*AC37</f>
        <v>0</v>
      </c>
      <c r="AJ37" s="308">
        <f>AL32+AQ35</f>
        <v>0</v>
      </c>
      <c r="AK37" s="270"/>
      <c r="AL37" s="255"/>
      <c r="AM37" s="255"/>
      <c r="AN37" s="255"/>
      <c r="AO37" s="255"/>
      <c r="AP37" s="255"/>
      <c r="AQ37" s="321">
        <f>AJ37*AK37</f>
        <v>0</v>
      </c>
      <c r="AR37" s="308">
        <f>AT32+AY35</f>
        <v>0</v>
      </c>
      <c r="AS37" s="270"/>
      <c r="AT37" s="255"/>
      <c r="AU37" s="255"/>
      <c r="AV37" s="255"/>
      <c r="AW37" s="255"/>
      <c r="AX37" s="255"/>
      <c r="AY37" s="321">
        <f>AR37*AS37</f>
        <v>0</v>
      </c>
      <c r="AZ37" s="41"/>
      <c r="BA37" s="347">
        <f>K37+S37+AA37+AI37+AQ37+AY37</f>
        <v>0</v>
      </c>
    </row>
    <row r="38" spans="1:53" x14ac:dyDescent="0.25">
      <c r="A38" s="26"/>
      <c r="B38" s="6" t="s">
        <v>49</v>
      </c>
      <c r="C38" s="10"/>
      <c r="D38" s="332"/>
      <c r="E38" s="6"/>
      <c r="F38" s="10"/>
      <c r="G38" s="10"/>
      <c r="H38" s="10"/>
      <c r="I38" s="10"/>
      <c r="J38" s="10"/>
      <c r="K38" s="320">
        <f>SUM(K36:K37)</f>
        <v>0</v>
      </c>
      <c r="L38" s="302"/>
      <c r="M38" s="6"/>
      <c r="N38" s="10"/>
      <c r="O38" s="10"/>
      <c r="P38" s="10"/>
      <c r="Q38" s="10"/>
      <c r="R38" s="10"/>
      <c r="S38" s="320">
        <f>SUM(S36:S37)</f>
        <v>0</v>
      </c>
      <c r="T38" s="302"/>
      <c r="U38" s="6"/>
      <c r="V38" s="10"/>
      <c r="W38" s="10"/>
      <c r="X38" s="10"/>
      <c r="Y38" s="10"/>
      <c r="Z38" s="10"/>
      <c r="AA38" s="320">
        <f>SUM(AA36:AA37)</f>
        <v>0</v>
      </c>
      <c r="AB38" s="302"/>
      <c r="AC38" s="6"/>
      <c r="AD38" s="10"/>
      <c r="AE38" s="10"/>
      <c r="AF38" s="10"/>
      <c r="AG38" s="10"/>
      <c r="AH38" s="10"/>
      <c r="AI38" s="320">
        <f>SUM(AI36:AI37)</f>
        <v>0</v>
      </c>
      <c r="AJ38" s="302"/>
      <c r="AK38" s="6"/>
      <c r="AL38" s="10"/>
      <c r="AM38" s="10"/>
      <c r="AN38" s="10"/>
      <c r="AO38" s="10"/>
      <c r="AP38" s="10"/>
      <c r="AQ38" s="320">
        <f>SUM(AQ36:AQ37)</f>
        <v>0</v>
      </c>
      <c r="AR38" s="16"/>
      <c r="AS38" s="6"/>
      <c r="AT38" s="10"/>
      <c r="AU38" s="10"/>
      <c r="AV38" s="10"/>
      <c r="AW38" s="10"/>
      <c r="AX38" s="10"/>
      <c r="AY38" s="320">
        <f>SUM(AY36:AY37)</f>
        <v>0</v>
      </c>
      <c r="AZ38" s="42"/>
      <c r="BA38" s="348">
        <f>K38+S38+AA38+AI38+AQ38+AY38</f>
        <v>0</v>
      </c>
    </row>
    <row r="39" spans="1:53" x14ac:dyDescent="0.25">
      <c r="A39" s="26" t="s">
        <v>70</v>
      </c>
      <c r="B39" s="2"/>
      <c r="C39" s="33" t="s">
        <v>28</v>
      </c>
      <c r="D39" s="329"/>
      <c r="E39" s="2"/>
      <c r="F39" s="9"/>
      <c r="G39" s="9"/>
      <c r="H39" s="9"/>
      <c r="I39" s="9"/>
      <c r="J39" s="9"/>
      <c r="K39" s="321"/>
      <c r="L39" s="300"/>
      <c r="M39" s="2"/>
      <c r="N39" s="9"/>
      <c r="O39" s="9"/>
      <c r="P39" s="9"/>
      <c r="Q39" s="9"/>
      <c r="R39" s="9"/>
      <c r="S39" s="321"/>
      <c r="T39" s="300"/>
      <c r="U39" s="2"/>
      <c r="V39" s="9"/>
      <c r="W39" s="9"/>
      <c r="X39" s="9"/>
      <c r="Y39" s="9"/>
      <c r="Z39" s="9"/>
      <c r="AA39" s="321"/>
      <c r="AB39" s="300"/>
      <c r="AC39" s="300"/>
      <c r="AD39" s="300"/>
      <c r="AE39" s="300"/>
      <c r="AF39" s="300"/>
      <c r="AG39" s="300"/>
      <c r="AH39" s="9"/>
      <c r="AI39" s="321"/>
      <c r="AJ39" s="300"/>
      <c r="AK39" s="300"/>
      <c r="AL39" s="300"/>
      <c r="AM39" s="300"/>
      <c r="AN39" s="300"/>
      <c r="AO39" s="300"/>
      <c r="AP39" s="9"/>
      <c r="AQ39" s="353"/>
      <c r="AR39" s="11"/>
      <c r="AS39" s="300"/>
      <c r="AT39" s="300"/>
      <c r="AU39" s="300"/>
      <c r="AV39" s="300"/>
      <c r="AW39" s="300"/>
      <c r="AX39" s="9"/>
      <c r="AY39" s="321"/>
      <c r="AZ39" s="363"/>
      <c r="BA39" s="347"/>
    </row>
    <row r="40" spans="1:53" ht="13" x14ac:dyDescent="0.3">
      <c r="A40" s="11"/>
      <c r="B40" s="478" t="str">
        <f>'Base (Phase 1)'!B40</f>
        <v>Subcontract/Interorganizational Name - #01</v>
      </c>
      <c r="C40" s="325" t="s">
        <v>115</v>
      </c>
      <c r="D40" s="377"/>
      <c r="E40" s="375"/>
      <c r="F40" s="376"/>
      <c r="G40" s="376"/>
      <c r="H40" s="376"/>
      <c r="I40" s="376"/>
      <c r="J40" s="376"/>
      <c r="K40" s="319">
        <v>0</v>
      </c>
      <c r="L40" s="374"/>
      <c r="M40" s="375"/>
      <c r="N40" s="376"/>
      <c r="O40" s="376"/>
      <c r="P40" s="376"/>
      <c r="Q40" s="376"/>
      <c r="R40" s="376"/>
      <c r="S40" s="319">
        <v>0</v>
      </c>
      <c r="T40" s="374"/>
      <c r="U40" s="375"/>
      <c r="V40" s="376"/>
      <c r="W40" s="376"/>
      <c r="X40" s="376"/>
      <c r="Y40" s="376"/>
      <c r="Z40" s="376"/>
      <c r="AA40" s="319">
        <v>0</v>
      </c>
      <c r="AB40" s="374"/>
      <c r="AC40" s="375"/>
      <c r="AD40" s="376"/>
      <c r="AE40" s="376"/>
      <c r="AF40" s="376"/>
      <c r="AG40" s="376"/>
      <c r="AH40" s="376"/>
      <c r="AI40" s="319">
        <v>0</v>
      </c>
      <c r="AJ40" s="374"/>
      <c r="AK40" s="375"/>
      <c r="AL40" s="376"/>
      <c r="AM40" s="376"/>
      <c r="AN40" s="376"/>
      <c r="AO40" s="376"/>
      <c r="AP40" s="376"/>
      <c r="AQ40" s="319">
        <v>0</v>
      </c>
      <c r="AR40" s="378"/>
      <c r="AS40" s="374"/>
      <c r="AT40" s="374"/>
      <c r="AU40" s="374"/>
      <c r="AV40" s="374"/>
      <c r="AW40" s="374"/>
      <c r="AX40" s="376"/>
      <c r="AY40" s="319">
        <v>0</v>
      </c>
      <c r="AZ40" s="498"/>
      <c r="BA40" s="347">
        <f>K40+S40+AA40+AI40+AQ40+AY40</f>
        <v>0</v>
      </c>
    </row>
    <row r="41" spans="1:53" ht="13" x14ac:dyDescent="0.3">
      <c r="A41" s="11"/>
      <c r="B41" s="478" t="str">
        <f>'Base (Phase 1)'!B41</f>
        <v>Subcontract/Interorganizational Name - #02</v>
      </c>
      <c r="C41" s="325" t="s">
        <v>115</v>
      </c>
      <c r="D41" s="377"/>
      <c r="E41" s="375"/>
      <c r="F41" s="376"/>
      <c r="G41" s="376"/>
      <c r="H41" s="376"/>
      <c r="I41" s="376"/>
      <c r="J41" s="376"/>
      <c r="K41" s="319"/>
      <c r="L41" s="374"/>
      <c r="M41" s="375"/>
      <c r="N41" s="376"/>
      <c r="O41" s="376"/>
      <c r="P41" s="376"/>
      <c r="Q41" s="376"/>
      <c r="R41" s="376"/>
      <c r="S41" s="319">
        <v>0</v>
      </c>
      <c r="T41" s="374"/>
      <c r="U41" s="375"/>
      <c r="V41" s="376"/>
      <c r="W41" s="376"/>
      <c r="X41" s="376"/>
      <c r="Y41" s="376"/>
      <c r="Z41" s="376"/>
      <c r="AA41" s="319">
        <v>0</v>
      </c>
      <c r="AB41" s="374"/>
      <c r="AC41" s="375"/>
      <c r="AD41" s="376"/>
      <c r="AE41" s="376"/>
      <c r="AF41" s="376"/>
      <c r="AG41" s="376"/>
      <c r="AH41" s="376"/>
      <c r="AI41" s="319">
        <v>0</v>
      </c>
      <c r="AJ41" s="374"/>
      <c r="AK41" s="375"/>
      <c r="AL41" s="376"/>
      <c r="AM41" s="376"/>
      <c r="AN41" s="376"/>
      <c r="AO41" s="376"/>
      <c r="AP41" s="376"/>
      <c r="AQ41" s="319"/>
      <c r="AR41" s="378"/>
      <c r="AS41" s="374"/>
      <c r="AT41" s="374"/>
      <c r="AU41" s="374"/>
      <c r="AV41" s="374"/>
      <c r="AW41" s="374"/>
      <c r="AX41" s="376"/>
      <c r="AY41" s="319"/>
      <c r="AZ41" s="498"/>
      <c r="BA41" s="347">
        <f>K41+S41+AA41+AI41+AQ41+AY41</f>
        <v>0</v>
      </c>
    </row>
    <row r="42" spans="1:53" ht="13" x14ac:dyDescent="0.3">
      <c r="A42" s="11"/>
      <c r="B42" s="478" t="str">
        <f>'Base (Phase 1)'!B42</f>
        <v>Subcontract/Interorganizational Name - #03</v>
      </c>
      <c r="C42" s="325" t="s">
        <v>115</v>
      </c>
      <c r="D42" s="377"/>
      <c r="E42" s="375"/>
      <c r="F42" s="376"/>
      <c r="G42" s="376"/>
      <c r="H42" s="376"/>
      <c r="I42" s="376"/>
      <c r="J42" s="376"/>
      <c r="K42" s="319"/>
      <c r="L42" s="374"/>
      <c r="M42" s="375"/>
      <c r="N42" s="376"/>
      <c r="O42" s="376"/>
      <c r="P42" s="376"/>
      <c r="Q42" s="376"/>
      <c r="R42" s="376"/>
      <c r="S42" s="319">
        <v>0</v>
      </c>
      <c r="T42" s="374"/>
      <c r="U42" s="375"/>
      <c r="V42" s="376"/>
      <c r="W42" s="376"/>
      <c r="X42" s="376"/>
      <c r="Y42" s="376"/>
      <c r="Z42" s="376"/>
      <c r="AA42" s="319">
        <v>0</v>
      </c>
      <c r="AB42" s="374"/>
      <c r="AC42" s="375"/>
      <c r="AD42" s="376"/>
      <c r="AE42" s="376"/>
      <c r="AF42" s="376"/>
      <c r="AG42" s="376"/>
      <c r="AH42" s="376"/>
      <c r="AI42" s="319">
        <v>0</v>
      </c>
      <c r="AJ42" s="374"/>
      <c r="AK42" s="375"/>
      <c r="AL42" s="376"/>
      <c r="AM42" s="376"/>
      <c r="AN42" s="376"/>
      <c r="AO42" s="376"/>
      <c r="AP42" s="376"/>
      <c r="AQ42" s="319"/>
      <c r="AR42" s="378"/>
      <c r="AS42" s="374"/>
      <c r="AT42" s="374"/>
      <c r="AU42" s="374"/>
      <c r="AV42" s="374"/>
      <c r="AW42" s="374"/>
      <c r="AX42" s="376"/>
      <c r="AY42" s="319"/>
      <c r="AZ42" s="498"/>
      <c r="BA42" s="347">
        <f>K42+S42+AA42+AI42+AQ42+AY42</f>
        <v>0</v>
      </c>
    </row>
    <row r="43" spans="1:53" ht="23" x14ac:dyDescent="0.3">
      <c r="A43" s="11"/>
      <c r="B43" s="478" t="str">
        <f>'Base (Phase 1)'!B43</f>
        <v xml:space="preserve">Insert line(s) for any additional Subcontractors/Interorganizational </v>
      </c>
      <c r="C43" s="325" t="s">
        <v>115</v>
      </c>
      <c r="D43" s="377"/>
      <c r="E43" s="375"/>
      <c r="F43" s="376"/>
      <c r="G43" s="376"/>
      <c r="H43" s="376"/>
      <c r="I43" s="376"/>
      <c r="J43" s="376"/>
      <c r="K43" s="319"/>
      <c r="L43" s="374"/>
      <c r="M43" s="375"/>
      <c r="N43" s="376"/>
      <c r="O43" s="376"/>
      <c r="P43" s="376"/>
      <c r="Q43" s="376"/>
      <c r="R43" s="376"/>
      <c r="S43" s="319">
        <v>0</v>
      </c>
      <c r="T43" s="374"/>
      <c r="U43" s="375"/>
      <c r="V43" s="376"/>
      <c r="W43" s="376"/>
      <c r="X43" s="376"/>
      <c r="Y43" s="376"/>
      <c r="Z43" s="376"/>
      <c r="AA43" s="319">
        <v>0</v>
      </c>
      <c r="AB43" s="374"/>
      <c r="AC43" s="375"/>
      <c r="AD43" s="376"/>
      <c r="AE43" s="376"/>
      <c r="AF43" s="376"/>
      <c r="AG43" s="376"/>
      <c r="AH43" s="376"/>
      <c r="AI43" s="319">
        <v>0</v>
      </c>
      <c r="AJ43" s="374"/>
      <c r="AK43" s="375"/>
      <c r="AL43" s="376"/>
      <c r="AM43" s="376"/>
      <c r="AN43" s="376"/>
      <c r="AO43" s="376"/>
      <c r="AP43" s="376"/>
      <c r="AQ43" s="319"/>
      <c r="AR43" s="378"/>
      <c r="AS43" s="374"/>
      <c r="AT43" s="374"/>
      <c r="AU43" s="374"/>
      <c r="AV43" s="374"/>
      <c r="AW43" s="374"/>
      <c r="AX43" s="376"/>
      <c r="AY43" s="319"/>
      <c r="AZ43" s="498"/>
      <c r="BA43" s="347">
        <f>K43+S43+AA43+AI43+AQ43+AY43</f>
        <v>0</v>
      </c>
    </row>
    <row r="44" spans="1:53" x14ac:dyDescent="0.25">
      <c r="A44" s="11"/>
      <c r="B44" s="6" t="s">
        <v>88</v>
      </c>
      <c r="C44" s="157"/>
      <c r="D44" s="332"/>
      <c r="E44" s="6"/>
      <c r="F44" s="10"/>
      <c r="G44" s="10"/>
      <c r="H44" s="10"/>
      <c r="I44" s="10"/>
      <c r="J44" s="10"/>
      <c r="K44" s="320">
        <f>SUM(K39:K43)</f>
        <v>0</v>
      </c>
      <c r="L44" s="302"/>
      <c r="M44" s="6"/>
      <c r="N44" s="10"/>
      <c r="O44" s="10"/>
      <c r="P44" s="10"/>
      <c r="Q44" s="10"/>
      <c r="R44" s="10"/>
      <c r="S44" s="320">
        <f>SUM(S39:S43)</f>
        <v>0</v>
      </c>
      <c r="T44" s="302"/>
      <c r="U44" s="6"/>
      <c r="V44" s="10"/>
      <c r="W44" s="10"/>
      <c r="X44" s="10"/>
      <c r="Y44" s="10"/>
      <c r="Z44" s="10"/>
      <c r="AA44" s="320">
        <f>SUM(AA39:AA43)</f>
        <v>0</v>
      </c>
      <c r="AB44" s="302"/>
      <c r="AC44" s="6"/>
      <c r="AD44" s="10"/>
      <c r="AE44" s="10"/>
      <c r="AF44" s="10"/>
      <c r="AG44" s="10"/>
      <c r="AH44" s="10"/>
      <c r="AI44" s="320">
        <f>SUM(AI39:AI43)</f>
        <v>0</v>
      </c>
      <c r="AJ44" s="302"/>
      <c r="AK44" s="6"/>
      <c r="AL44" s="10"/>
      <c r="AM44" s="10"/>
      <c r="AN44" s="10"/>
      <c r="AO44" s="10"/>
      <c r="AP44" s="10"/>
      <c r="AQ44" s="320">
        <f>SUM(AQ39:AQ43)</f>
        <v>0</v>
      </c>
      <c r="AR44" s="16"/>
      <c r="AS44" s="302"/>
      <c r="AT44" s="302"/>
      <c r="AU44" s="302"/>
      <c r="AV44" s="302"/>
      <c r="AW44" s="302"/>
      <c r="AX44" s="10"/>
      <c r="AY44" s="320">
        <f>SUM(AY39:AY43)</f>
        <v>0</v>
      </c>
      <c r="AZ44" s="365"/>
      <c r="BA44" s="348">
        <f>K44+S44+AA44+AI44+AQ44+AY44</f>
        <v>0</v>
      </c>
    </row>
    <row r="45" spans="1:53" x14ac:dyDescent="0.25">
      <c r="A45" s="26" t="s">
        <v>29</v>
      </c>
      <c r="B45" s="2"/>
      <c r="C45" s="326"/>
      <c r="D45" s="421" t="s">
        <v>341</v>
      </c>
      <c r="E45" s="422" t="s">
        <v>19</v>
      </c>
      <c r="F45" s="9"/>
      <c r="G45" s="9"/>
      <c r="H45" s="9"/>
      <c r="I45" s="9"/>
      <c r="J45" s="9"/>
      <c r="K45" s="321"/>
      <c r="L45" s="421" t="s">
        <v>341</v>
      </c>
      <c r="M45" s="422" t="s">
        <v>19</v>
      </c>
      <c r="N45" s="9"/>
      <c r="O45" s="9"/>
      <c r="P45" s="9"/>
      <c r="Q45" s="9"/>
      <c r="R45" s="9"/>
      <c r="S45" s="321"/>
      <c r="T45" s="421" t="s">
        <v>341</v>
      </c>
      <c r="U45" s="422" t="s">
        <v>19</v>
      </c>
      <c r="V45" s="9"/>
      <c r="W45" s="9"/>
      <c r="X45" s="9"/>
      <c r="Y45" s="9"/>
      <c r="Z45" s="9"/>
      <c r="AA45" s="321"/>
      <c r="AB45" s="421" t="s">
        <v>341</v>
      </c>
      <c r="AC45" s="422" t="s">
        <v>19</v>
      </c>
      <c r="AD45" s="9"/>
      <c r="AE45" s="9"/>
      <c r="AF45" s="9"/>
      <c r="AG45" s="9"/>
      <c r="AH45" s="9"/>
      <c r="AI45" s="321"/>
      <c r="AJ45" s="421" t="s">
        <v>341</v>
      </c>
      <c r="AK45" s="422" t="s">
        <v>19</v>
      </c>
      <c r="AL45" s="9"/>
      <c r="AM45" s="9"/>
      <c r="AN45" s="9"/>
      <c r="AO45" s="9"/>
      <c r="AP45" s="9"/>
      <c r="AQ45" s="321"/>
      <c r="AR45" s="421" t="s">
        <v>341</v>
      </c>
      <c r="AS45" s="422" t="s">
        <v>19</v>
      </c>
      <c r="AT45" s="300"/>
      <c r="AU45" s="300"/>
      <c r="AV45" s="300"/>
      <c r="AW45" s="300"/>
      <c r="AX45" s="9"/>
      <c r="AY45" s="321"/>
      <c r="AZ45" s="503" t="s">
        <v>341</v>
      </c>
      <c r="BA45" s="347"/>
    </row>
    <row r="46" spans="1:53" ht="13" x14ac:dyDescent="0.3">
      <c r="A46" s="11"/>
      <c r="B46" s="478" t="str">
        <f>'Base (Phase 1)'!B46</f>
        <v>Consultant Name - #01</v>
      </c>
      <c r="C46" s="155" t="s">
        <v>116</v>
      </c>
      <c r="D46" s="327">
        <v>0</v>
      </c>
      <c r="E46" s="315">
        <v>0</v>
      </c>
      <c r="F46" s="373"/>
      <c r="G46" s="373"/>
      <c r="H46" s="373"/>
      <c r="I46" s="373"/>
      <c r="J46" s="373"/>
      <c r="K46" s="342">
        <f>D46*E46</f>
        <v>0</v>
      </c>
      <c r="L46" s="307">
        <v>0</v>
      </c>
      <c r="M46" s="315">
        <v>0</v>
      </c>
      <c r="N46" s="373"/>
      <c r="O46" s="373"/>
      <c r="P46" s="373"/>
      <c r="Q46" s="373"/>
      <c r="R46" s="373"/>
      <c r="S46" s="342">
        <f>L46*M46</f>
        <v>0</v>
      </c>
      <c r="T46" s="307">
        <v>0</v>
      </c>
      <c r="U46" s="315">
        <v>0</v>
      </c>
      <c r="V46" s="373"/>
      <c r="W46" s="373"/>
      <c r="X46" s="373"/>
      <c r="Y46" s="373"/>
      <c r="Z46" s="373"/>
      <c r="AA46" s="342">
        <f>T46*U46</f>
        <v>0</v>
      </c>
      <c r="AB46" s="307">
        <v>0</v>
      </c>
      <c r="AC46" s="315">
        <v>0</v>
      </c>
      <c r="AD46" s="373"/>
      <c r="AE46" s="373"/>
      <c r="AF46" s="373"/>
      <c r="AG46" s="373"/>
      <c r="AH46" s="373"/>
      <c r="AI46" s="342">
        <f>AB46*AC46</f>
        <v>0</v>
      </c>
      <c r="AJ46" s="307">
        <v>0</v>
      </c>
      <c r="AK46" s="315">
        <v>0</v>
      </c>
      <c r="AL46" s="373"/>
      <c r="AM46" s="373"/>
      <c r="AN46" s="373"/>
      <c r="AO46" s="373"/>
      <c r="AP46" s="373"/>
      <c r="AQ46" s="342">
        <f>AJ46*AK46</f>
        <v>0</v>
      </c>
      <c r="AR46" s="271">
        <v>0</v>
      </c>
      <c r="AS46" s="310">
        <v>0</v>
      </c>
      <c r="AT46" s="379"/>
      <c r="AU46" s="379"/>
      <c r="AV46" s="379"/>
      <c r="AW46" s="379"/>
      <c r="AX46" s="373"/>
      <c r="AY46" s="342">
        <f>AR46*AS46</f>
        <v>0</v>
      </c>
      <c r="AZ46" s="505">
        <f>SUM(D46,L46,T46,AB46,AJ46,AR46)</f>
        <v>0</v>
      </c>
      <c r="BA46" s="347">
        <f>K46+S46+AA46+AI46+AQ46+AY46</f>
        <v>0</v>
      </c>
    </row>
    <row r="47" spans="1:53" ht="13" x14ac:dyDescent="0.3">
      <c r="A47" s="11"/>
      <c r="B47" s="478" t="str">
        <f>'Base (Phase 1)'!B47</f>
        <v>Consultant Name - #02</v>
      </c>
      <c r="C47" s="155" t="s">
        <v>116</v>
      </c>
      <c r="D47" s="327"/>
      <c r="E47" s="315"/>
      <c r="F47" s="373"/>
      <c r="G47" s="373"/>
      <c r="H47" s="373"/>
      <c r="I47" s="373"/>
      <c r="J47" s="373"/>
      <c r="K47" s="342">
        <f t="shared" ref="K47:K49" si="27">D47*E47</f>
        <v>0</v>
      </c>
      <c r="L47" s="307"/>
      <c r="M47" s="315"/>
      <c r="N47" s="373"/>
      <c r="O47" s="373"/>
      <c r="P47" s="373"/>
      <c r="Q47" s="373"/>
      <c r="R47" s="373"/>
      <c r="S47" s="342">
        <f t="shared" ref="S47:S49" si="28">L47*M47</f>
        <v>0</v>
      </c>
      <c r="T47" s="307"/>
      <c r="U47" s="315"/>
      <c r="V47" s="373"/>
      <c r="W47" s="373"/>
      <c r="X47" s="373"/>
      <c r="Y47" s="373"/>
      <c r="Z47" s="373"/>
      <c r="AA47" s="342">
        <f t="shared" ref="AA47:AA49" si="29">T47*U47</f>
        <v>0</v>
      </c>
      <c r="AB47" s="307"/>
      <c r="AC47" s="315"/>
      <c r="AD47" s="373"/>
      <c r="AE47" s="373"/>
      <c r="AF47" s="373"/>
      <c r="AG47" s="373"/>
      <c r="AH47" s="373"/>
      <c r="AI47" s="342">
        <f t="shared" ref="AI47:AI49" si="30">AB47*AC47</f>
        <v>0</v>
      </c>
      <c r="AJ47" s="307"/>
      <c r="AK47" s="315"/>
      <c r="AL47" s="373"/>
      <c r="AM47" s="373"/>
      <c r="AN47" s="373"/>
      <c r="AO47" s="373"/>
      <c r="AP47" s="373"/>
      <c r="AQ47" s="342">
        <f t="shared" ref="AQ47:AQ49" si="31">AJ47*AK47</f>
        <v>0</v>
      </c>
      <c r="AR47" s="271"/>
      <c r="AS47" s="310"/>
      <c r="AT47" s="379"/>
      <c r="AU47" s="379"/>
      <c r="AV47" s="379"/>
      <c r="AW47" s="379"/>
      <c r="AX47" s="373"/>
      <c r="AY47" s="342">
        <f t="shared" ref="AY47:AY49" si="32">AR47*AS47</f>
        <v>0</v>
      </c>
      <c r="AZ47" s="505">
        <f t="shared" ref="AZ47:AZ49" si="33">SUM(D47,L47,T47,AB47,AJ47,AR47)</f>
        <v>0</v>
      </c>
      <c r="BA47" s="347">
        <f>K47+S47+AA47+AI47+AQ47+AY47</f>
        <v>0</v>
      </c>
    </row>
    <row r="48" spans="1:53" ht="13" x14ac:dyDescent="0.3">
      <c r="A48" s="11"/>
      <c r="B48" s="478" t="str">
        <f>'Base (Phase 1)'!B48</f>
        <v>Consultant Name - #03</v>
      </c>
      <c r="C48" s="155" t="s">
        <v>116</v>
      </c>
      <c r="D48" s="327"/>
      <c r="E48" s="315"/>
      <c r="F48" s="373"/>
      <c r="G48" s="373"/>
      <c r="H48" s="373"/>
      <c r="I48" s="373"/>
      <c r="J48" s="373"/>
      <c r="K48" s="342">
        <f t="shared" si="27"/>
        <v>0</v>
      </c>
      <c r="L48" s="307"/>
      <c r="M48" s="315"/>
      <c r="N48" s="373"/>
      <c r="O48" s="373"/>
      <c r="P48" s="373"/>
      <c r="Q48" s="373"/>
      <c r="R48" s="373"/>
      <c r="S48" s="342">
        <f t="shared" si="28"/>
        <v>0</v>
      </c>
      <c r="T48" s="307"/>
      <c r="U48" s="315"/>
      <c r="V48" s="373"/>
      <c r="W48" s="373"/>
      <c r="X48" s="373"/>
      <c r="Y48" s="373"/>
      <c r="Z48" s="373"/>
      <c r="AA48" s="342">
        <f t="shared" si="29"/>
        <v>0</v>
      </c>
      <c r="AB48" s="307"/>
      <c r="AC48" s="315"/>
      <c r="AD48" s="373"/>
      <c r="AE48" s="373"/>
      <c r="AF48" s="373"/>
      <c r="AG48" s="373"/>
      <c r="AH48" s="373"/>
      <c r="AI48" s="342">
        <f t="shared" si="30"/>
        <v>0</v>
      </c>
      <c r="AJ48" s="307"/>
      <c r="AK48" s="315"/>
      <c r="AL48" s="373"/>
      <c r="AM48" s="373"/>
      <c r="AN48" s="373"/>
      <c r="AO48" s="373"/>
      <c r="AP48" s="373"/>
      <c r="AQ48" s="342">
        <f t="shared" si="31"/>
        <v>0</v>
      </c>
      <c r="AR48" s="271"/>
      <c r="AS48" s="310"/>
      <c r="AT48" s="379"/>
      <c r="AU48" s="379"/>
      <c r="AV48" s="379"/>
      <c r="AW48" s="379"/>
      <c r="AX48" s="373"/>
      <c r="AY48" s="342">
        <f t="shared" si="32"/>
        <v>0</v>
      </c>
      <c r="AZ48" s="505">
        <f t="shared" si="33"/>
        <v>0</v>
      </c>
      <c r="BA48" s="347">
        <f>K48+S48+AA48+AI48+AQ48+AY48</f>
        <v>0</v>
      </c>
    </row>
    <row r="49" spans="1:53" ht="13" x14ac:dyDescent="0.3">
      <c r="A49" s="11"/>
      <c r="B49" s="478" t="str">
        <f>'Base (Phase 1)'!B49</f>
        <v>Insert line(s) for any additional Consultants</v>
      </c>
      <c r="C49" s="155" t="s">
        <v>116</v>
      </c>
      <c r="D49" s="327"/>
      <c r="E49" s="315"/>
      <c r="F49" s="373"/>
      <c r="G49" s="373"/>
      <c r="H49" s="373"/>
      <c r="I49" s="373"/>
      <c r="J49" s="373"/>
      <c r="K49" s="342">
        <f t="shared" si="27"/>
        <v>0</v>
      </c>
      <c r="L49" s="307"/>
      <c r="M49" s="315"/>
      <c r="N49" s="373"/>
      <c r="O49" s="373"/>
      <c r="P49" s="373"/>
      <c r="Q49" s="373"/>
      <c r="R49" s="373"/>
      <c r="S49" s="342">
        <f t="shared" si="28"/>
        <v>0</v>
      </c>
      <c r="T49" s="307"/>
      <c r="U49" s="315"/>
      <c r="V49" s="373"/>
      <c r="W49" s="373"/>
      <c r="X49" s="373"/>
      <c r="Y49" s="373"/>
      <c r="Z49" s="373"/>
      <c r="AA49" s="342">
        <f t="shared" si="29"/>
        <v>0</v>
      </c>
      <c r="AB49" s="307"/>
      <c r="AC49" s="315"/>
      <c r="AD49" s="373"/>
      <c r="AE49" s="373"/>
      <c r="AF49" s="373"/>
      <c r="AG49" s="373"/>
      <c r="AH49" s="373"/>
      <c r="AI49" s="342">
        <f t="shared" si="30"/>
        <v>0</v>
      </c>
      <c r="AJ49" s="307"/>
      <c r="AK49" s="315"/>
      <c r="AL49" s="373"/>
      <c r="AM49" s="373"/>
      <c r="AN49" s="373"/>
      <c r="AO49" s="373"/>
      <c r="AP49" s="373"/>
      <c r="AQ49" s="342">
        <f t="shared" si="31"/>
        <v>0</v>
      </c>
      <c r="AR49" s="271"/>
      <c r="AS49" s="310"/>
      <c r="AT49" s="379"/>
      <c r="AU49" s="379"/>
      <c r="AV49" s="379"/>
      <c r="AW49" s="379"/>
      <c r="AX49" s="373"/>
      <c r="AY49" s="342">
        <f t="shared" si="32"/>
        <v>0</v>
      </c>
      <c r="AZ49" s="505">
        <f t="shared" si="33"/>
        <v>0</v>
      </c>
      <c r="BA49" s="347">
        <f>K49+S49+AA49+AI49+AQ49+AY49</f>
        <v>0</v>
      </c>
    </row>
    <row r="50" spans="1:53" x14ac:dyDescent="0.25">
      <c r="A50" s="11"/>
      <c r="B50" s="6" t="s">
        <v>89</v>
      </c>
      <c r="C50" s="157"/>
      <c r="D50" s="332"/>
      <c r="E50" s="6"/>
      <c r="F50" s="10"/>
      <c r="G50" s="10"/>
      <c r="H50" s="10"/>
      <c r="I50" s="10"/>
      <c r="J50" s="10"/>
      <c r="K50" s="320">
        <f>SUM(K45:K49)</f>
        <v>0</v>
      </c>
      <c r="L50" s="302"/>
      <c r="M50" s="6"/>
      <c r="N50" s="10"/>
      <c r="O50" s="10"/>
      <c r="P50" s="10"/>
      <c r="Q50" s="10"/>
      <c r="R50" s="10"/>
      <c r="S50" s="320">
        <f>SUM(S45:S49)</f>
        <v>0</v>
      </c>
      <c r="T50" s="302"/>
      <c r="U50" s="6"/>
      <c r="V50" s="10"/>
      <c r="W50" s="10"/>
      <c r="X50" s="10"/>
      <c r="Y50" s="10"/>
      <c r="Z50" s="10"/>
      <c r="AA50" s="320">
        <f>SUM(AA45:AA49)</f>
        <v>0</v>
      </c>
      <c r="AB50" s="302"/>
      <c r="AC50" s="6"/>
      <c r="AD50" s="10"/>
      <c r="AE50" s="10"/>
      <c r="AF50" s="10"/>
      <c r="AG50" s="10"/>
      <c r="AH50" s="10"/>
      <c r="AI50" s="320">
        <f>SUM(AI45:AI49)</f>
        <v>0</v>
      </c>
      <c r="AJ50" s="302"/>
      <c r="AK50" s="6"/>
      <c r="AL50" s="10"/>
      <c r="AM50" s="10"/>
      <c r="AN50" s="10"/>
      <c r="AO50" s="10"/>
      <c r="AP50" s="10"/>
      <c r="AQ50" s="320">
        <f>SUM(AQ45:AQ49)</f>
        <v>0</v>
      </c>
      <c r="AR50" s="16"/>
      <c r="AS50" s="302"/>
      <c r="AT50" s="302"/>
      <c r="AU50" s="302"/>
      <c r="AV50" s="302"/>
      <c r="AW50" s="302"/>
      <c r="AX50" s="10"/>
      <c r="AY50" s="320">
        <f>SUM(AY45:AY49)</f>
        <v>0</v>
      </c>
      <c r="AZ50" s="506">
        <f>SUM(AZ45:AZ49)</f>
        <v>0</v>
      </c>
      <c r="BA50" s="348">
        <f>K50+S50+AA50+AI50+AQ50+AY50</f>
        <v>0</v>
      </c>
    </row>
    <row r="51" spans="1:53" x14ac:dyDescent="0.25">
      <c r="A51" s="26" t="s">
        <v>7</v>
      </c>
      <c r="B51" s="52"/>
      <c r="C51" s="9"/>
      <c r="D51" s="333"/>
      <c r="E51" s="52"/>
      <c r="F51" s="256"/>
      <c r="G51" s="256"/>
      <c r="H51" s="256"/>
      <c r="I51" s="256"/>
      <c r="J51" s="256"/>
      <c r="K51" s="322"/>
      <c r="L51" s="303"/>
      <c r="M51" s="52"/>
      <c r="N51" s="256"/>
      <c r="O51" s="256"/>
      <c r="P51" s="256"/>
      <c r="Q51" s="256"/>
      <c r="R51" s="256"/>
      <c r="S51" s="322"/>
      <c r="T51" s="303"/>
      <c r="U51" s="52"/>
      <c r="V51" s="256"/>
      <c r="W51" s="256"/>
      <c r="X51" s="256"/>
      <c r="Y51" s="256"/>
      <c r="Z51" s="256"/>
      <c r="AA51" s="322"/>
      <c r="AB51" s="303"/>
      <c r="AC51" s="52"/>
      <c r="AD51" s="256"/>
      <c r="AE51" s="256"/>
      <c r="AF51" s="256"/>
      <c r="AG51" s="256"/>
      <c r="AH51" s="256"/>
      <c r="AI51" s="322"/>
      <c r="AJ51" s="303"/>
      <c r="AK51" s="52"/>
      <c r="AL51" s="256"/>
      <c r="AM51" s="256"/>
      <c r="AN51" s="256"/>
      <c r="AO51" s="256"/>
      <c r="AP51" s="256"/>
      <c r="AQ51" s="322"/>
      <c r="AR51" s="26"/>
      <c r="AS51" s="303"/>
      <c r="AT51" s="303"/>
      <c r="AU51" s="303"/>
      <c r="AV51" s="303"/>
      <c r="AW51" s="303"/>
      <c r="AX51" s="256"/>
      <c r="AY51" s="322"/>
      <c r="AZ51" s="366"/>
      <c r="BA51" s="349"/>
    </row>
    <row r="52" spans="1:53" ht="13" x14ac:dyDescent="0.3">
      <c r="A52" s="11"/>
      <c r="B52" s="478" t="str">
        <f>'Base (Phase 1)'!B52</f>
        <v>Materials/Supplies</v>
      </c>
      <c r="C52" s="155" t="s">
        <v>111</v>
      </c>
      <c r="D52" s="377"/>
      <c r="E52" s="375"/>
      <c r="F52" s="376"/>
      <c r="G52" s="376"/>
      <c r="H52" s="376"/>
      <c r="I52" s="376"/>
      <c r="J52" s="376"/>
      <c r="K52" s="319">
        <v>0</v>
      </c>
      <c r="L52" s="374"/>
      <c r="M52" s="375"/>
      <c r="N52" s="376"/>
      <c r="O52" s="376"/>
      <c r="P52" s="376"/>
      <c r="Q52" s="376"/>
      <c r="R52" s="376"/>
      <c r="S52" s="319">
        <v>0</v>
      </c>
      <c r="T52" s="374"/>
      <c r="U52" s="375"/>
      <c r="V52" s="376"/>
      <c r="W52" s="376"/>
      <c r="X52" s="376"/>
      <c r="Y52" s="376"/>
      <c r="Z52" s="376"/>
      <c r="AA52" s="319">
        <v>0</v>
      </c>
      <c r="AB52" s="374"/>
      <c r="AC52" s="375"/>
      <c r="AD52" s="376"/>
      <c r="AE52" s="376"/>
      <c r="AF52" s="376"/>
      <c r="AG52" s="376"/>
      <c r="AH52" s="376"/>
      <c r="AI52" s="319">
        <v>0</v>
      </c>
      <c r="AJ52" s="374"/>
      <c r="AK52" s="375"/>
      <c r="AL52" s="376"/>
      <c r="AM52" s="376"/>
      <c r="AN52" s="376"/>
      <c r="AO52" s="376"/>
      <c r="AP52" s="376"/>
      <c r="AQ52" s="319">
        <v>0</v>
      </c>
      <c r="AR52" s="378"/>
      <c r="AS52" s="374"/>
      <c r="AT52" s="374"/>
      <c r="AU52" s="374"/>
      <c r="AV52" s="374"/>
      <c r="AW52" s="374"/>
      <c r="AX52" s="376"/>
      <c r="AY52" s="319">
        <v>0</v>
      </c>
      <c r="AZ52" s="498"/>
      <c r="BA52" s="347">
        <f>K52+S52+AA52+AI52+AQ52+AY52</f>
        <v>0</v>
      </c>
    </row>
    <row r="53" spans="1:53" ht="13" x14ac:dyDescent="0.3">
      <c r="A53" s="11"/>
      <c r="B53" s="478" t="str">
        <f>'Base (Phase 1)'!B53</f>
        <v>Equipment</v>
      </c>
      <c r="C53" s="155" t="s">
        <v>112</v>
      </c>
      <c r="D53" s="377"/>
      <c r="E53" s="375"/>
      <c r="F53" s="376"/>
      <c r="G53" s="376"/>
      <c r="H53" s="376"/>
      <c r="I53" s="376"/>
      <c r="J53" s="376"/>
      <c r="K53" s="319">
        <v>0</v>
      </c>
      <c r="L53" s="374"/>
      <c r="M53" s="375"/>
      <c r="N53" s="376"/>
      <c r="O53" s="376"/>
      <c r="P53" s="376"/>
      <c r="Q53" s="376"/>
      <c r="R53" s="376"/>
      <c r="S53" s="319">
        <v>0</v>
      </c>
      <c r="T53" s="374"/>
      <c r="U53" s="375"/>
      <c r="V53" s="376"/>
      <c r="W53" s="376"/>
      <c r="X53" s="376"/>
      <c r="Y53" s="376"/>
      <c r="Z53" s="376"/>
      <c r="AA53" s="319">
        <v>0</v>
      </c>
      <c r="AB53" s="374"/>
      <c r="AC53" s="375"/>
      <c r="AD53" s="376"/>
      <c r="AE53" s="376"/>
      <c r="AF53" s="376"/>
      <c r="AG53" s="376"/>
      <c r="AH53" s="376"/>
      <c r="AI53" s="319">
        <v>0</v>
      </c>
      <c r="AJ53" s="374"/>
      <c r="AK53" s="375"/>
      <c r="AL53" s="376"/>
      <c r="AM53" s="376"/>
      <c r="AN53" s="376"/>
      <c r="AO53" s="376"/>
      <c r="AP53" s="376"/>
      <c r="AQ53" s="319"/>
      <c r="AR53" s="378"/>
      <c r="AS53" s="374"/>
      <c r="AT53" s="374"/>
      <c r="AU53" s="374"/>
      <c r="AV53" s="374"/>
      <c r="AW53" s="374"/>
      <c r="AX53" s="376"/>
      <c r="AY53" s="319"/>
      <c r="AZ53" s="498"/>
      <c r="BA53" s="347">
        <f>K53+S53+AA53+AI53+AQ53+AY53</f>
        <v>0</v>
      </c>
    </row>
    <row r="54" spans="1:53" ht="13" x14ac:dyDescent="0.3">
      <c r="A54" s="11"/>
      <c r="B54" s="478" t="str">
        <f>'Base (Phase 1)'!B54</f>
        <v>Travel</v>
      </c>
      <c r="C54" s="155" t="s">
        <v>114</v>
      </c>
      <c r="D54" s="377"/>
      <c r="E54" s="375"/>
      <c r="F54" s="376"/>
      <c r="G54" s="376"/>
      <c r="H54" s="376"/>
      <c r="I54" s="376"/>
      <c r="J54" s="376"/>
      <c r="K54" s="319">
        <v>0</v>
      </c>
      <c r="L54" s="374"/>
      <c r="M54" s="375"/>
      <c r="N54" s="376"/>
      <c r="O54" s="376"/>
      <c r="P54" s="376"/>
      <c r="Q54" s="376"/>
      <c r="R54" s="376"/>
      <c r="S54" s="319">
        <v>0</v>
      </c>
      <c r="T54" s="374"/>
      <c r="U54" s="375"/>
      <c r="V54" s="376"/>
      <c r="W54" s="376"/>
      <c r="X54" s="376"/>
      <c r="Y54" s="376"/>
      <c r="Z54" s="376"/>
      <c r="AA54" s="319">
        <v>0</v>
      </c>
      <c r="AB54" s="374"/>
      <c r="AC54" s="375"/>
      <c r="AD54" s="376"/>
      <c r="AE54" s="376"/>
      <c r="AF54" s="376"/>
      <c r="AG54" s="376"/>
      <c r="AH54" s="376"/>
      <c r="AI54" s="319">
        <v>0</v>
      </c>
      <c r="AJ54" s="374"/>
      <c r="AK54" s="375"/>
      <c r="AL54" s="376"/>
      <c r="AM54" s="376"/>
      <c r="AN54" s="376"/>
      <c r="AO54" s="376"/>
      <c r="AP54" s="376"/>
      <c r="AQ54" s="319"/>
      <c r="AR54" s="378"/>
      <c r="AS54" s="374"/>
      <c r="AT54" s="374"/>
      <c r="AU54" s="374"/>
      <c r="AV54" s="374"/>
      <c r="AW54" s="374"/>
      <c r="AX54" s="376"/>
      <c r="AY54" s="319"/>
      <c r="AZ54" s="498"/>
      <c r="BA54" s="347">
        <f>K54+S54+AA54+AI54+AQ54+AY54</f>
        <v>0</v>
      </c>
    </row>
    <row r="55" spans="1:53" ht="13" x14ac:dyDescent="0.3">
      <c r="A55" s="11"/>
      <c r="B55" s="478" t="str">
        <f>'Base (Phase 1)'!B55</f>
        <v>Animal Related (non-Labor)</v>
      </c>
      <c r="C55" s="155" t="s">
        <v>360</v>
      </c>
      <c r="D55" s="377"/>
      <c r="E55" s="375"/>
      <c r="F55" s="376"/>
      <c r="G55" s="376"/>
      <c r="H55" s="376"/>
      <c r="I55" s="376"/>
      <c r="J55" s="376"/>
      <c r="K55" s="319">
        <v>0</v>
      </c>
      <c r="L55" s="374"/>
      <c r="M55" s="375"/>
      <c r="N55" s="376"/>
      <c r="O55" s="376"/>
      <c r="P55" s="376"/>
      <c r="Q55" s="376"/>
      <c r="R55" s="376"/>
      <c r="S55" s="319">
        <v>0</v>
      </c>
      <c r="T55" s="374"/>
      <c r="U55" s="375"/>
      <c r="V55" s="376"/>
      <c r="W55" s="376"/>
      <c r="X55" s="376"/>
      <c r="Y55" s="376"/>
      <c r="Z55" s="376"/>
      <c r="AA55" s="319">
        <v>0</v>
      </c>
      <c r="AB55" s="374"/>
      <c r="AC55" s="375"/>
      <c r="AD55" s="376"/>
      <c r="AE55" s="376"/>
      <c r="AF55" s="376"/>
      <c r="AG55" s="376"/>
      <c r="AH55" s="376"/>
      <c r="AI55" s="319">
        <v>0</v>
      </c>
      <c r="AJ55" s="374"/>
      <c r="AK55" s="375"/>
      <c r="AL55" s="376"/>
      <c r="AM55" s="376"/>
      <c r="AN55" s="376"/>
      <c r="AO55" s="376"/>
      <c r="AP55" s="376"/>
      <c r="AQ55" s="319"/>
      <c r="AR55" s="378"/>
      <c r="AS55" s="374"/>
      <c r="AT55" s="374"/>
      <c r="AU55" s="374"/>
      <c r="AV55" s="374"/>
      <c r="AW55" s="374"/>
      <c r="AX55" s="376"/>
      <c r="AY55" s="319"/>
      <c r="AZ55" s="498"/>
      <c r="BA55" s="347">
        <f t="shared" ref="BA55:BA56" si="34">K55+S55+AA55+AI55+AQ55+AY55</f>
        <v>0</v>
      </c>
    </row>
    <row r="56" spans="1:53" ht="13" x14ac:dyDescent="0.3">
      <c r="A56" s="11"/>
      <c r="B56" s="478" t="str">
        <f>'Base (Phase 1)'!B56</f>
        <v>Human Subjects Research (non-Labor)</v>
      </c>
      <c r="C56" s="155" t="s">
        <v>361</v>
      </c>
      <c r="D56" s="377"/>
      <c r="E56" s="375"/>
      <c r="F56" s="376"/>
      <c r="G56" s="376"/>
      <c r="H56" s="376"/>
      <c r="I56" s="376"/>
      <c r="J56" s="376"/>
      <c r="K56" s="319">
        <v>0</v>
      </c>
      <c r="L56" s="374"/>
      <c r="M56" s="375"/>
      <c r="N56" s="376"/>
      <c r="O56" s="376"/>
      <c r="P56" s="376"/>
      <c r="Q56" s="376"/>
      <c r="R56" s="376"/>
      <c r="S56" s="319">
        <v>0</v>
      </c>
      <c r="T56" s="374"/>
      <c r="U56" s="375"/>
      <c r="V56" s="376"/>
      <c r="W56" s="376"/>
      <c r="X56" s="376"/>
      <c r="Y56" s="376"/>
      <c r="Z56" s="376"/>
      <c r="AA56" s="319">
        <v>0</v>
      </c>
      <c r="AB56" s="374"/>
      <c r="AC56" s="375"/>
      <c r="AD56" s="376"/>
      <c r="AE56" s="376"/>
      <c r="AF56" s="376"/>
      <c r="AG56" s="376"/>
      <c r="AH56" s="376"/>
      <c r="AI56" s="319">
        <v>0</v>
      </c>
      <c r="AJ56" s="374"/>
      <c r="AK56" s="375"/>
      <c r="AL56" s="376"/>
      <c r="AM56" s="376"/>
      <c r="AN56" s="376"/>
      <c r="AO56" s="376"/>
      <c r="AP56" s="376"/>
      <c r="AQ56" s="319"/>
      <c r="AR56" s="378"/>
      <c r="AS56" s="374"/>
      <c r="AT56" s="374"/>
      <c r="AU56" s="374"/>
      <c r="AV56" s="374"/>
      <c r="AW56" s="374"/>
      <c r="AX56" s="376"/>
      <c r="AY56" s="319"/>
      <c r="AZ56" s="498"/>
      <c r="BA56" s="347">
        <f t="shared" si="34"/>
        <v>0</v>
      </c>
    </row>
    <row r="57" spans="1:53" ht="13" x14ac:dyDescent="0.3">
      <c r="A57" s="11"/>
      <c r="B57" s="478" t="str">
        <f>'Base (Phase 1)'!B57</f>
        <v>Insert line(s) for any other types of ODCs</v>
      </c>
      <c r="C57" s="155" t="s">
        <v>113</v>
      </c>
      <c r="D57" s="377"/>
      <c r="E57" s="375"/>
      <c r="F57" s="376"/>
      <c r="G57" s="376"/>
      <c r="H57" s="376"/>
      <c r="I57" s="376"/>
      <c r="J57" s="376"/>
      <c r="K57" s="319">
        <v>0</v>
      </c>
      <c r="L57" s="374"/>
      <c r="M57" s="375"/>
      <c r="N57" s="376"/>
      <c r="O57" s="376"/>
      <c r="P57" s="376"/>
      <c r="Q57" s="376"/>
      <c r="R57" s="376"/>
      <c r="S57" s="319">
        <v>0</v>
      </c>
      <c r="T57" s="374"/>
      <c r="U57" s="375"/>
      <c r="V57" s="376"/>
      <c r="W57" s="376"/>
      <c r="X57" s="376"/>
      <c r="Y57" s="376"/>
      <c r="Z57" s="376"/>
      <c r="AA57" s="319">
        <v>0</v>
      </c>
      <c r="AB57" s="374"/>
      <c r="AC57" s="375"/>
      <c r="AD57" s="376"/>
      <c r="AE57" s="376"/>
      <c r="AF57" s="376"/>
      <c r="AG57" s="376"/>
      <c r="AH57" s="376"/>
      <c r="AI57" s="319">
        <v>0</v>
      </c>
      <c r="AJ57" s="374"/>
      <c r="AK57" s="375"/>
      <c r="AL57" s="376"/>
      <c r="AM57" s="376"/>
      <c r="AN57" s="376"/>
      <c r="AO57" s="376"/>
      <c r="AP57" s="376"/>
      <c r="AQ57" s="319"/>
      <c r="AR57" s="378"/>
      <c r="AS57" s="374"/>
      <c r="AT57" s="374"/>
      <c r="AU57" s="374"/>
      <c r="AV57" s="374"/>
      <c r="AW57" s="374"/>
      <c r="AX57" s="376"/>
      <c r="AY57" s="319"/>
      <c r="AZ57" s="498"/>
      <c r="BA57" s="347">
        <f>K57+S57+AA57+AI57+AQ57+AY57</f>
        <v>0</v>
      </c>
    </row>
    <row r="58" spans="1:53" x14ac:dyDescent="0.25">
      <c r="A58" s="11"/>
      <c r="B58" s="6" t="s">
        <v>50</v>
      </c>
      <c r="C58" s="10"/>
      <c r="D58" s="332"/>
      <c r="E58" s="6"/>
      <c r="F58" s="10"/>
      <c r="G58" s="10"/>
      <c r="H58" s="10"/>
      <c r="I58" s="10"/>
      <c r="J58" s="10"/>
      <c r="K58" s="320">
        <f>SUM(K51:K57)</f>
        <v>0</v>
      </c>
      <c r="L58" s="302"/>
      <c r="M58" s="6"/>
      <c r="N58" s="10"/>
      <c r="O58" s="10"/>
      <c r="P58" s="10"/>
      <c r="Q58" s="10"/>
      <c r="R58" s="10"/>
      <c r="S58" s="320">
        <f>SUM(S51:S57)</f>
        <v>0</v>
      </c>
      <c r="T58" s="302"/>
      <c r="U58" s="6"/>
      <c r="V58" s="10"/>
      <c r="W58" s="10"/>
      <c r="X58" s="10"/>
      <c r="Y58" s="10"/>
      <c r="Z58" s="10"/>
      <c r="AA58" s="320">
        <f>SUM(AA51:AA57)</f>
        <v>0</v>
      </c>
      <c r="AB58" s="302"/>
      <c r="AC58" s="6"/>
      <c r="AD58" s="10"/>
      <c r="AE58" s="10"/>
      <c r="AF58" s="10"/>
      <c r="AG58" s="10"/>
      <c r="AH58" s="10"/>
      <c r="AI58" s="320">
        <f>SUM(AI51:AI57)</f>
        <v>0</v>
      </c>
      <c r="AJ58" s="302"/>
      <c r="AK58" s="6"/>
      <c r="AL58" s="10"/>
      <c r="AM58" s="10"/>
      <c r="AN58" s="10"/>
      <c r="AO58" s="10"/>
      <c r="AP58" s="10"/>
      <c r="AQ58" s="320">
        <f>SUM(AQ51:AQ57)</f>
        <v>0</v>
      </c>
      <c r="AR58" s="16"/>
      <c r="AS58" s="302"/>
      <c r="AT58" s="302"/>
      <c r="AU58" s="302"/>
      <c r="AV58" s="302"/>
      <c r="AW58" s="302"/>
      <c r="AX58" s="10"/>
      <c r="AY58" s="320">
        <f>SUM(AY51:AY57)</f>
        <v>0</v>
      </c>
      <c r="AZ58" s="365"/>
      <c r="BA58" s="348">
        <f>K58+S58+AA58+AI58+AQ58+AY58</f>
        <v>0</v>
      </c>
    </row>
    <row r="59" spans="1:53" x14ac:dyDescent="0.25">
      <c r="A59" s="26" t="s">
        <v>271</v>
      </c>
      <c r="B59" s="2"/>
      <c r="C59" s="9"/>
      <c r="D59" s="421" t="s">
        <v>71</v>
      </c>
      <c r="E59" s="422" t="s">
        <v>38</v>
      </c>
      <c r="F59" s="9"/>
      <c r="G59" s="9"/>
      <c r="H59" s="9"/>
      <c r="I59" s="9"/>
      <c r="J59" s="9"/>
      <c r="K59" s="321"/>
      <c r="L59" s="421" t="s">
        <v>71</v>
      </c>
      <c r="M59" s="422" t="s">
        <v>38</v>
      </c>
      <c r="N59" s="9"/>
      <c r="O59" s="9"/>
      <c r="P59" s="9"/>
      <c r="Q59" s="9"/>
      <c r="R59" s="9"/>
      <c r="S59" s="321"/>
      <c r="T59" s="421" t="s">
        <v>71</v>
      </c>
      <c r="U59" s="422" t="s">
        <v>38</v>
      </c>
      <c r="V59" s="9"/>
      <c r="W59" s="9"/>
      <c r="X59" s="9"/>
      <c r="Y59" s="9"/>
      <c r="Z59" s="9"/>
      <c r="AA59" s="321"/>
      <c r="AB59" s="421" t="s">
        <v>71</v>
      </c>
      <c r="AC59" s="422" t="s">
        <v>38</v>
      </c>
      <c r="AD59" s="9"/>
      <c r="AE59" s="9"/>
      <c r="AF59" s="9"/>
      <c r="AG59" s="9"/>
      <c r="AH59" s="9"/>
      <c r="AI59" s="321"/>
      <c r="AJ59" s="421" t="s">
        <v>71</v>
      </c>
      <c r="AK59" s="422" t="s">
        <v>38</v>
      </c>
      <c r="AL59" s="9"/>
      <c r="AM59" s="9"/>
      <c r="AN59" s="9"/>
      <c r="AO59" s="9"/>
      <c r="AP59" s="9"/>
      <c r="AQ59" s="321"/>
      <c r="AR59" s="421" t="s">
        <v>71</v>
      </c>
      <c r="AS59" s="422" t="s">
        <v>38</v>
      </c>
      <c r="AT59" s="300"/>
      <c r="AU59" s="300"/>
      <c r="AV59" s="300"/>
      <c r="AW59" s="300"/>
      <c r="AX59" s="9"/>
      <c r="AY59" s="321"/>
      <c r="AZ59" s="363"/>
      <c r="BA59" s="347"/>
    </row>
    <row r="60" spans="1:53" x14ac:dyDescent="0.25">
      <c r="A60" s="11"/>
      <c r="B60" s="478" t="str">
        <f>'Base (Phase 1)'!B60</f>
        <v>Insert M/H O/H rate title</v>
      </c>
      <c r="C60" s="9"/>
      <c r="D60" s="335">
        <v>0</v>
      </c>
      <c r="E60" s="270">
        <v>0</v>
      </c>
      <c r="F60" s="380"/>
      <c r="G60" s="380"/>
      <c r="H60" s="380"/>
      <c r="I60" s="380"/>
      <c r="J60" s="380"/>
      <c r="K60" s="342">
        <f>D60*E60</f>
        <v>0</v>
      </c>
      <c r="L60" s="310">
        <v>0</v>
      </c>
      <c r="M60" s="270">
        <v>0</v>
      </c>
      <c r="N60" s="380"/>
      <c r="O60" s="380"/>
      <c r="P60" s="380"/>
      <c r="Q60" s="380"/>
      <c r="R60" s="380"/>
      <c r="S60" s="342">
        <f>L60*M60</f>
        <v>0</v>
      </c>
      <c r="T60" s="310">
        <v>0</v>
      </c>
      <c r="U60" s="270">
        <v>0</v>
      </c>
      <c r="V60" s="380"/>
      <c r="W60" s="380"/>
      <c r="X60" s="380"/>
      <c r="Y60" s="380"/>
      <c r="Z60" s="380"/>
      <c r="AA60" s="342">
        <f>T60*U60</f>
        <v>0</v>
      </c>
      <c r="AB60" s="310">
        <v>0</v>
      </c>
      <c r="AC60" s="270">
        <v>0</v>
      </c>
      <c r="AD60" s="380"/>
      <c r="AE60" s="380"/>
      <c r="AF60" s="380"/>
      <c r="AG60" s="380"/>
      <c r="AH60" s="380"/>
      <c r="AI60" s="342">
        <f>AB60*AC60</f>
        <v>0</v>
      </c>
      <c r="AJ60" s="417">
        <v>0</v>
      </c>
      <c r="AK60" s="270">
        <v>0</v>
      </c>
      <c r="AL60" s="380"/>
      <c r="AM60" s="380"/>
      <c r="AN60" s="380"/>
      <c r="AO60" s="380"/>
      <c r="AP60" s="380"/>
      <c r="AQ60" s="342">
        <f>AJ60*AK60</f>
        <v>0</v>
      </c>
      <c r="AR60" s="415">
        <v>0</v>
      </c>
      <c r="AS60" s="371">
        <v>0</v>
      </c>
      <c r="AT60" s="382"/>
      <c r="AU60" s="382"/>
      <c r="AV60" s="382"/>
      <c r="AW60" s="382"/>
      <c r="AX60" s="380"/>
      <c r="AY60" s="342">
        <f>AR60*AS60</f>
        <v>0</v>
      </c>
      <c r="AZ60" s="498"/>
      <c r="BA60" s="347">
        <f>K60+S60+AA60+AI60+AQ60+AY60</f>
        <v>0</v>
      </c>
    </row>
    <row r="61" spans="1:53" x14ac:dyDescent="0.25">
      <c r="A61" s="11"/>
      <c r="B61" s="478" t="str">
        <f>'Base (Phase 1)'!B61</f>
        <v>Insert line(s) &amp; title(s) for any other M/H O/H rates</v>
      </c>
      <c r="C61" s="9"/>
      <c r="D61" s="334"/>
      <c r="E61" s="270"/>
      <c r="F61" s="380"/>
      <c r="G61" s="380"/>
      <c r="H61" s="380"/>
      <c r="I61" s="380"/>
      <c r="J61" s="380"/>
      <c r="K61" s="342">
        <f>D61*E61</f>
        <v>0</v>
      </c>
      <c r="L61" s="309"/>
      <c r="M61" s="270"/>
      <c r="N61" s="380"/>
      <c r="O61" s="380"/>
      <c r="P61" s="380"/>
      <c r="Q61" s="380"/>
      <c r="R61" s="380"/>
      <c r="S61" s="342">
        <f>L61*M61</f>
        <v>0</v>
      </c>
      <c r="T61" s="309"/>
      <c r="U61" s="270"/>
      <c r="V61" s="380"/>
      <c r="W61" s="380"/>
      <c r="X61" s="380"/>
      <c r="Y61" s="380"/>
      <c r="Z61" s="380"/>
      <c r="AA61" s="342">
        <f>T61*U61</f>
        <v>0</v>
      </c>
      <c r="AB61" s="309"/>
      <c r="AC61" s="270"/>
      <c r="AD61" s="380"/>
      <c r="AE61" s="380"/>
      <c r="AF61" s="380"/>
      <c r="AG61" s="380"/>
      <c r="AH61" s="380"/>
      <c r="AI61" s="342">
        <f>AB61*AC61</f>
        <v>0</v>
      </c>
      <c r="AJ61" s="417"/>
      <c r="AK61" s="270"/>
      <c r="AL61" s="380"/>
      <c r="AM61" s="380"/>
      <c r="AN61" s="380"/>
      <c r="AO61" s="380"/>
      <c r="AP61" s="380"/>
      <c r="AQ61" s="342">
        <f>AJ61*AK61</f>
        <v>0</v>
      </c>
      <c r="AR61" s="415"/>
      <c r="AS61" s="371"/>
      <c r="AT61" s="382"/>
      <c r="AU61" s="382"/>
      <c r="AV61" s="382"/>
      <c r="AW61" s="382"/>
      <c r="AX61" s="380"/>
      <c r="AY61" s="342">
        <f>AR61*AS61</f>
        <v>0</v>
      </c>
      <c r="AZ61" s="498"/>
      <c r="BA61" s="347">
        <f>K61+S61+AA61+AI61+AQ61+AY61</f>
        <v>0</v>
      </c>
    </row>
    <row r="62" spans="1:53" x14ac:dyDescent="0.25">
      <c r="A62" s="11"/>
      <c r="B62" s="6" t="s">
        <v>46</v>
      </c>
      <c r="C62" s="10"/>
      <c r="D62" s="332"/>
      <c r="E62" s="6"/>
      <c r="F62" s="10"/>
      <c r="G62" s="10"/>
      <c r="H62" s="10"/>
      <c r="I62" s="10"/>
      <c r="J62" s="10"/>
      <c r="K62" s="320">
        <f>SUM(K59:K61)</f>
        <v>0</v>
      </c>
      <c r="L62" s="302"/>
      <c r="M62" s="6"/>
      <c r="N62" s="10"/>
      <c r="O62" s="10"/>
      <c r="P62" s="10"/>
      <c r="Q62" s="10"/>
      <c r="R62" s="10"/>
      <c r="S62" s="320">
        <f>SUM(S59:S61)</f>
        <v>0</v>
      </c>
      <c r="T62" s="302"/>
      <c r="U62" s="6"/>
      <c r="V62" s="10"/>
      <c r="W62" s="10"/>
      <c r="X62" s="10"/>
      <c r="Y62" s="10"/>
      <c r="Z62" s="10"/>
      <c r="AA62" s="320">
        <f>SUM(AA59:AA61)</f>
        <v>0</v>
      </c>
      <c r="AB62" s="302"/>
      <c r="AC62" s="6"/>
      <c r="AD62" s="10"/>
      <c r="AE62" s="10"/>
      <c r="AF62" s="10"/>
      <c r="AG62" s="10"/>
      <c r="AH62" s="10"/>
      <c r="AI62" s="320">
        <f>SUM(AI59:AI61)</f>
        <v>0</v>
      </c>
      <c r="AJ62" s="302"/>
      <c r="AK62" s="6"/>
      <c r="AL62" s="10"/>
      <c r="AM62" s="10"/>
      <c r="AN62" s="10"/>
      <c r="AO62" s="10"/>
      <c r="AP62" s="10"/>
      <c r="AQ62" s="320">
        <f>SUM(AQ59:AQ61)</f>
        <v>0</v>
      </c>
      <c r="AR62" s="16"/>
      <c r="AS62" s="302"/>
      <c r="AT62" s="302"/>
      <c r="AU62" s="302"/>
      <c r="AV62" s="302"/>
      <c r="AW62" s="302"/>
      <c r="AX62" s="10"/>
      <c r="AY62" s="320">
        <f>SUM(AY59:AY61)</f>
        <v>0</v>
      </c>
      <c r="AZ62" s="365"/>
      <c r="BA62" s="348">
        <f>K62+S62+AA62+AI62+AQ62+AY62</f>
        <v>0</v>
      </c>
    </row>
    <row r="63" spans="1:53" s="36" customFormat="1" ht="13" x14ac:dyDescent="0.3">
      <c r="A63" s="384" t="s">
        <v>30</v>
      </c>
      <c r="B63" s="385"/>
      <c r="C63" s="386"/>
      <c r="D63" s="387"/>
      <c r="E63" s="385"/>
      <c r="F63" s="386"/>
      <c r="G63" s="386"/>
      <c r="H63" s="386"/>
      <c r="I63" s="386"/>
      <c r="J63" s="386"/>
      <c r="K63" s="388">
        <f>F32+K35+K38+K44+K50+K58+K62</f>
        <v>0</v>
      </c>
      <c r="L63" s="389"/>
      <c r="M63" s="385"/>
      <c r="N63" s="386"/>
      <c r="O63" s="386"/>
      <c r="P63" s="386"/>
      <c r="Q63" s="386"/>
      <c r="R63" s="386"/>
      <c r="S63" s="388">
        <f>N32+S35+S38+S44+S50+S58+S62</f>
        <v>0</v>
      </c>
      <c r="T63" s="389"/>
      <c r="U63" s="385"/>
      <c r="V63" s="386"/>
      <c r="W63" s="386"/>
      <c r="X63" s="386"/>
      <c r="Y63" s="386"/>
      <c r="Z63" s="386"/>
      <c r="AA63" s="388">
        <f>V32+AA35+AA38+AA44+AA50+AA58+AA62</f>
        <v>0</v>
      </c>
      <c r="AB63" s="389"/>
      <c r="AC63" s="385"/>
      <c r="AD63" s="386"/>
      <c r="AE63" s="386"/>
      <c r="AF63" s="386"/>
      <c r="AG63" s="386"/>
      <c r="AH63" s="386"/>
      <c r="AI63" s="388">
        <f>AD32+AI35+AI38+AI44+AI50+AI58+AI62</f>
        <v>0</v>
      </c>
      <c r="AJ63" s="389"/>
      <c r="AK63" s="385"/>
      <c r="AL63" s="386"/>
      <c r="AM63" s="386"/>
      <c r="AN63" s="386"/>
      <c r="AO63" s="386"/>
      <c r="AP63" s="386"/>
      <c r="AQ63" s="388">
        <f>AL32+AQ35+AQ38+AQ44+AQ50+AQ58+AQ62</f>
        <v>0</v>
      </c>
      <c r="AR63" s="384"/>
      <c r="AS63" s="389"/>
      <c r="AT63" s="389"/>
      <c r="AU63" s="389"/>
      <c r="AV63" s="389"/>
      <c r="AW63" s="389"/>
      <c r="AX63" s="386"/>
      <c r="AY63" s="388">
        <f>AT32+AY35+AY38+AY44+AY50+AY58+AY62</f>
        <v>0</v>
      </c>
      <c r="AZ63" s="390"/>
      <c r="BA63" s="391">
        <f>K63+S63+AA63+AI63+AQ63+AY63</f>
        <v>0</v>
      </c>
    </row>
    <row r="64" spans="1:53" x14ac:dyDescent="0.25">
      <c r="A64" s="26" t="s">
        <v>272</v>
      </c>
      <c r="B64" s="2"/>
      <c r="C64" s="9"/>
      <c r="D64" s="421" t="s">
        <v>71</v>
      </c>
      <c r="E64" s="422" t="s">
        <v>38</v>
      </c>
      <c r="F64" s="9"/>
      <c r="G64" s="9"/>
      <c r="H64" s="9"/>
      <c r="I64" s="9"/>
      <c r="J64" s="9"/>
      <c r="K64" s="321"/>
      <c r="L64" s="421" t="s">
        <v>71</v>
      </c>
      <c r="M64" s="422" t="s">
        <v>38</v>
      </c>
      <c r="N64" s="9"/>
      <c r="O64" s="9"/>
      <c r="P64" s="9"/>
      <c r="Q64" s="9"/>
      <c r="R64" s="9"/>
      <c r="S64" s="321"/>
      <c r="T64" s="421" t="s">
        <v>71</v>
      </c>
      <c r="U64" s="422" t="s">
        <v>38</v>
      </c>
      <c r="V64" s="9"/>
      <c r="W64" s="9"/>
      <c r="X64" s="9"/>
      <c r="Y64" s="9"/>
      <c r="Z64" s="9"/>
      <c r="AA64" s="321"/>
      <c r="AB64" s="421" t="s">
        <v>71</v>
      </c>
      <c r="AC64" s="422" t="s">
        <v>38</v>
      </c>
      <c r="AD64" s="9"/>
      <c r="AE64" s="9"/>
      <c r="AF64" s="9"/>
      <c r="AG64" s="9"/>
      <c r="AH64" s="9"/>
      <c r="AI64" s="321"/>
      <c r="AJ64" s="421" t="s">
        <v>71</v>
      </c>
      <c r="AK64" s="422" t="s">
        <v>38</v>
      </c>
      <c r="AL64" s="9"/>
      <c r="AM64" s="9"/>
      <c r="AN64" s="9"/>
      <c r="AO64" s="9"/>
      <c r="AP64" s="9"/>
      <c r="AQ64" s="321"/>
      <c r="AR64" s="421" t="s">
        <v>71</v>
      </c>
      <c r="AS64" s="422" t="s">
        <v>38</v>
      </c>
      <c r="AT64" s="300"/>
      <c r="AU64" s="300"/>
      <c r="AV64" s="300"/>
      <c r="AW64" s="300"/>
      <c r="AX64" s="9"/>
      <c r="AY64" s="321"/>
      <c r="AZ64" s="363"/>
      <c r="BA64" s="347"/>
    </row>
    <row r="65" spans="1:53" x14ac:dyDescent="0.25">
      <c r="A65" s="11"/>
      <c r="B65" s="478" t="str">
        <f>'Base (Phase 1)'!B65</f>
        <v>G&amp;A</v>
      </c>
      <c r="C65" s="9"/>
      <c r="D65" s="331">
        <f>K63</f>
        <v>0</v>
      </c>
      <c r="E65" s="270">
        <v>0</v>
      </c>
      <c r="F65" s="380"/>
      <c r="G65" s="380"/>
      <c r="H65" s="380"/>
      <c r="I65" s="380"/>
      <c r="J65" s="380"/>
      <c r="K65" s="342">
        <f>D65*E65</f>
        <v>0</v>
      </c>
      <c r="L65" s="308">
        <f>S63</f>
        <v>0</v>
      </c>
      <c r="M65" s="270">
        <v>0</v>
      </c>
      <c r="N65" s="380"/>
      <c r="O65" s="380"/>
      <c r="P65" s="380"/>
      <c r="Q65" s="380"/>
      <c r="R65" s="380"/>
      <c r="S65" s="342">
        <f>L65*M65</f>
        <v>0</v>
      </c>
      <c r="T65" s="308">
        <f>AA63</f>
        <v>0</v>
      </c>
      <c r="U65" s="270">
        <v>0</v>
      </c>
      <c r="V65" s="380"/>
      <c r="W65" s="380"/>
      <c r="X65" s="380"/>
      <c r="Y65" s="380"/>
      <c r="Z65" s="380"/>
      <c r="AA65" s="342">
        <f>T65*U65</f>
        <v>0</v>
      </c>
      <c r="AB65" s="308">
        <f>AI63</f>
        <v>0</v>
      </c>
      <c r="AC65" s="270">
        <v>0</v>
      </c>
      <c r="AD65" s="380"/>
      <c r="AE65" s="380"/>
      <c r="AF65" s="380"/>
      <c r="AG65" s="380"/>
      <c r="AH65" s="380"/>
      <c r="AI65" s="342">
        <f>AB65*AC65</f>
        <v>0</v>
      </c>
      <c r="AJ65" s="308">
        <f>AQ63</f>
        <v>0</v>
      </c>
      <c r="AK65" s="270">
        <v>0</v>
      </c>
      <c r="AL65" s="380"/>
      <c r="AM65" s="380"/>
      <c r="AN65" s="380"/>
      <c r="AO65" s="380"/>
      <c r="AP65" s="380"/>
      <c r="AQ65" s="342">
        <f>AJ65*AK65</f>
        <v>0</v>
      </c>
      <c r="AR65" s="416">
        <f>AY32+AY35+AY38+AY44+AY50+AY58+AY62</f>
        <v>0</v>
      </c>
      <c r="AS65" s="270">
        <v>0</v>
      </c>
      <c r="AT65" s="382"/>
      <c r="AU65" s="382"/>
      <c r="AV65" s="382"/>
      <c r="AW65" s="382"/>
      <c r="AX65" s="380"/>
      <c r="AY65" s="342">
        <f>AR65*AS65</f>
        <v>0</v>
      </c>
      <c r="AZ65" s="498"/>
      <c r="BA65" s="347">
        <f>K65+S65+AA65+AI65+AQ65+AY65</f>
        <v>0</v>
      </c>
    </row>
    <row r="66" spans="1:53" x14ac:dyDescent="0.25">
      <c r="A66" s="11"/>
      <c r="B66" s="478" t="str">
        <f>'Base (Phase 1)'!B66</f>
        <v>Insert line(s) &amp; title(s) for any other G&amp;A rates</v>
      </c>
      <c r="C66" s="9"/>
      <c r="D66" s="335"/>
      <c r="E66" s="270"/>
      <c r="F66" s="380"/>
      <c r="G66" s="380"/>
      <c r="H66" s="380"/>
      <c r="I66" s="380"/>
      <c r="J66" s="380"/>
      <c r="K66" s="342">
        <f>D66*E66</f>
        <v>0</v>
      </c>
      <c r="L66" s="310"/>
      <c r="M66" s="270"/>
      <c r="N66" s="380"/>
      <c r="O66" s="380"/>
      <c r="P66" s="380"/>
      <c r="Q66" s="380"/>
      <c r="R66" s="380"/>
      <c r="S66" s="342">
        <f>L66*M66</f>
        <v>0</v>
      </c>
      <c r="T66" s="310"/>
      <c r="U66" s="270"/>
      <c r="V66" s="380"/>
      <c r="W66" s="380"/>
      <c r="X66" s="380"/>
      <c r="Y66" s="380"/>
      <c r="Z66" s="380"/>
      <c r="AA66" s="342">
        <f>T66*U66</f>
        <v>0</v>
      </c>
      <c r="AB66" s="310"/>
      <c r="AC66" s="270"/>
      <c r="AD66" s="380"/>
      <c r="AE66" s="380"/>
      <c r="AF66" s="380"/>
      <c r="AG66" s="380"/>
      <c r="AH66" s="380"/>
      <c r="AI66" s="342">
        <f>AB66*AC66</f>
        <v>0</v>
      </c>
      <c r="AJ66" s="310"/>
      <c r="AK66" s="270"/>
      <c r="AL66" s="380"/>
      <c r="AM66" s="380"/>
      <c r="AN66" s="380"/>
      <c r="AO66" s="380"/>
      <c r="AP66" s="380"/>
      <c r="AQ66" s="342">
        <f>AJ66*AK66</f>
        <v>0</v>
      </c>
      <c r="AR66" s="415"/>
      <c r="AS66" s="270"/>
      <c r="AT66" s="382"/>
      <c r="AU66" s="382"/>
      <c r="AV66" s="382"/>
      <c r="AW66" s="382"/>
      <c r="AX66" s="380"/>
      <c r="AY66" s="342">
        <f>AR66*AS66</f>
        <v>0</v>
      </c>
      <c r="AZ66" s="498"/>
      <c r="BA66" s="347">
        <f>K66+S66+AA66+AI66+AQ66+AY66</f>
        <v>0</v>
      </c>
    </row>
    <row r="67" spans="1:53" x14ac:dyDescent="0.25">
      <c r="A67" s="11"/>
      <c r="B67" s="6" t="s">
        <v>51</v>
      </c>
      <c r="C67" s="10"/>
      <c r="D67" s="332"/>
      <c r="E67" s="6"/>
      <c r="F67" s="10"/>
      <c r="G67" s="10"/>
      <c r="H67" s="10"/>
      <c r="I67" s="10"/>
      <c r="J67" s="10"/>
      <c r="K67" s="320">
        <f>SUM(K64:K66)</f>
        <v>0</v>
      </c>
      <c r="L67" s="302"/>
      <c r="M67" s="6"/>
      <c r="N67" s="10"/>
      <c r="O67" s="10"/>
      <c r="P67" s="10"/>
      <c r="Q67" s="10"/>
      <c r="R67" s="10"/>
      <c r="S67" s="320">
        <f>SUM(S65:S66)</f>
        <v>0</v>
      </c>
      <c r="T67" s="302"/>
      <c r="U67" s="6"/>
      <c r="V67" s="10"/>
      <c r="W67" s="10"/>
      <c r="X67" s="10"/>
      <c r="Y67" s="10"/>
      <c r="Z67" s="10"/>
      <c r="AA67" s="320">
        <f>SUM(AA65:AA66)</f>
        <v>0</v>
      </c>
      <c r="AB67" s="302"/>
      <c r="AC67" s="6"/>
      <c r="AD67" s="10"/>
      <c r="AE67" s="10"/>
      <c r="AF67" s="10"/>
      <c r="AG67" s="10"/>
      <c r="AH67" s="10"/>
      <c r="AI67" s="320">
        <f>SUM(AI65:AI66)</f>
        <v>0</v>
      </c>
      <c r="AJ67" s="302"/>
      <c r="AK67" s="6"/>
      <c r="AL67" s="10"/>
      <c r="AM67" s="10"/>
      <c r="AN67" s="10"/>
      <c r="AO67" s="10"/>
      <c r="AP67" s="10"/>
      <c r="AQ67" s="320">
        <f>SUM(AQ65:AQ66)</f>
        <v>0</v>
      </c>
      <c r="AR67" s="16"/>
      <c r="AS67" s="302"/>
      <c r="AT67" s="302"/>
      <c r="AU67" s="302"/>
      <c r="AV67" s="302"/>
      <c r="AW67" s="302"/>
      <c r="AX67" s="10"/>
      <c r="AY67" s="320">
        <f>SUM(AY65:AY66)</f>
        <v>0</v>
      </c>
      <c r="AZ67" s="365"/>
      <c r="BA67" s="348">
        <f>K67+S67+AA67+AI67+AQ67+AY67</f>
        <v>0</v>
      </c>
    </row>
    <row r="68" spans="1:53" x14ac:dyDescent="0.25">
      <c r="A68" s="384" t="s">
        <v>30</v>
      </c>
      <c r="B68" s="392"/>
      <c r="C68" s="393"/>
      <c r="D68" s="394"/>
      <c r="E68" s="392"/>
      <c r="F68" s="393"/>
      <c r="G68" s="393"/>
      <c r="H68" s="393"/>
      <c r="I68" s="393"/>
      <c r="J68" s="393"/>
      <c r="K68" s="388">
        <f>K63+K67</f>
        <v>0</v>
      </c>
      <c r="L68" s="395"/>
      <c r="M68" s="392"/>
      <c r="N68" s="393"/>
      <c r="O68" s="393"/>
      <c r="P68" s="393"/>
      <c r="Q68" s="393"/>
      <c r="R68" s="393"/>
      <c r="S68" s="388">
        <f>S63+S67</f>
        <v>0</v>
      </c>
      <c r="T68" s="395"/>
      <c r="U68" s="392"/>
      <c r="V68" s="393"/>
      <c r="W68" s="393"/>
      <c r="X68" s="393"/>
      <c r="Y68" s="393"/>
      <c r="Z68" s="393"/>
      <c r="AA68" s="388">
        <f>AA63+AA67</f>
        <v>0</v>
      </c>
      <c r="AB68" s="395"/>
      <c r="AC68" s="392"/>
      <c r="AD68" s="393"/>
      <c r="AE68" s="393"/>
      <c r="AF68" s="393"/>
      <c r="AG68" s="393"/>
      <c r="AH68" s="393"/>
      <c r="AI68" s="388">
        <f>AI63+AI67</f>
        <v>0</v>
      </c>
      <c r="AJ68" s="395"/>
      <c r="AK68" s="392"/>
      <c r="AL68" s="393"/>
      <c r="AM68" s="393"/>
      <c r="AN68" s="393"/>
      <c r="AO68" s="393"/>
      <c r="AP68" s="393"/>
      <c r="AQ68" s="388">
        <f>AQ63+AQ67</f>
        <v>0</v>
      </c>
      <c r="AR68" s="396"/>
      <c r="AS68" s="395"/>
      <c r="AT68" s="395"/>
      <c r="AU68" s="395"/>
      <c r="AV68" s="395"/>
      <c r="AW68" s="395"/>
      <c r="AX68" s="393"/>
      <c r="AY68" s="388">
        <f>AY63+AY67</f>
        <v>0</v>
      </c>
      <c r="AZ68" s="397"/>
      <c r="BA68" s="398">
        <f>K68+S68+AA68+AI68+AQ68+AY68</f>
        <v>0</v>
      </c>
    </row>
    <row r="69" spans="1:53" x14ac:dyDescent="0.25">
      <c r="A69" s="26" t="s">
        <v>273</v>
      </c>
      <c r="B69" s="2"/>
      <c r="C69" s="9"/>
      <c r="D69" s="421" t="s">
        <v>71</v>
      </c>
      <c r="E69" s="422" t="s">
        <v>38</v>
      </c>
      <c r="F69" s="9"/>
      <c r="G69" s="9"/>
      <c r="H69" s="9"/>
      <c r="I69" s="9"/>
      <c r="J69" s="9"/>
      <c r="K69" s="321"/>
      <c r="L69" s="421" t="s">
        <v>71</v>
      </c>
      <c r="M69" s="422" t="s">
        <v>38</v>
      </c>
      <c r="N69" s="9"/>
      <c r="O69" s="9"/>
      <c r="P69" s="9"/>
      <c r="Q69" s="9"/>
      <c r="R69" s="9"/>
      <c r="S69" s="321"/>
      <c r="T69" s="421" t="s">
        <v>71</v>
      </c>
      <c r="U69" s="422" t="s">
        <v>38</v>
      </c>
      <c r="V69" s="9"/>
      <c r="W69" s="9"/>
      <c r="X69" s="9"/>
      <c r="Y69" s="9"/>
      <c r="Z69" s="9"/>
      <c r="AA69" s="321"/>
      <c r="AB69" s="421" t="s">
        <v>71</v>
      </c>
      <c r="AC69" s="422" t="s">
        <v>38</v>
      </c>
      <c r="AD69" s="9"/>
      <c r="AE69" s="9"/>
      <c r="AF69" s="9"/>
      <c r="AG69" s="9"/>
      <c r="AH69" s="9"/>
      <c r="AI69" s="321"/>
      <c r="AJ69" s="421" t="s">
        <v>71</v>
      </c>
      <c r="AK69" s="422" t="s">
        <v>38</v>
      </c>
      <c r="AL69" s="9"/>
      <c r="AM69" s="9"/>
      <c r="AN69" s="9"/>
      <c r="AO69" s="9"/>
      <c r="AP69" s="9"/>
      <c r="AQ69" s="321"/>
      <c r="AR69" s="421" t="s">
        <v>71</v>
      </c>
      <c r="AS69" s="422" t="s">
        <v>38</v>
      </c>
      <c r="AT69" s="300"/>
      <c r="AU69" s="300"/>
      <c r="AV69" s="300"/>
      <c r="AW69" s="300"/>
      <c r="AX69" s="9"/>
      <c r="AY69" s="321"/>
      <c r="AZ69" s="363"/>
      <c r="BA69" s="347"/>
    </row>
    <row r="70" spans="1:53" x14ac:dyDescent="0.25">
      <c r="A70" s="11"/>
      <c r="B70" s="478" t="str">
        <f>'Base (Phase 1)'!B70</f>
        <v>Insert COM rate title</v>
      </c>
      <c r="C70" s="9"/>
      <c r="D70" s="335">
        <v>0</v>
      </c>
      <c r="E70" s="270">
        <v>0</v>
      </c>
      <c r="F70" s="380"/>
      <c r="G70" s="380"/>
      <c r="H70" s="380"/>
      <c r="I70" s="380"/>
      <c r="J70" s="380"/>
      <c r="K70" s="342">
        <f>D70*E70</f>
        <v>0</v>
      </c>
      <c r="L70" s="310">
        <v>0</v>
      </c>
      <c r="M70" s="270">
        <v>0</v>
      </c>
      <c r="N70" s="380"/>
      <c r="O70" s="380"/>
      <c r="P70" s="380"/>
      <c r="Q70" s="380"/>
      <c r="R70" s="380"/>
      <c r="S70" s="342">
        <f>L70*M70</f>
        <v>0</v>
      </c>
      <c r="T70" s="310">
        <v>0</v>
      </c>
      <c r="U70" s="270">
        <v>0</v>
      </c>
      <c r="V70" s="380"/>
      <c r="W70" s="380"/>
      <c r="X70" s="380"/>
      <c r="Y70" s="380"/>
      <c r="Z70" s="380"/>
      <c r="AA70" s="342">
        <f>T70*U70</f>
        <v>0</v>
      </c>
      <c r="AB70" s="310">
        <v>0</v>
      </c>
      <c r="AC70" s="270">
        <v>0</v>
      </c>
      <c r="AD70" s="380"/>
      <c r="AE70" s="380"/>
      <c r="AF70" s="380"/>
      <c r="AG70" s="380"/>
      <c r="AH70" s="380"/>
      <c r="AI70" s="342">
        <f>AB70*AC70</f>
        <v>0</v>
      </c>
      <c r="AJ70" s="310">
        <v>0</v>
      </c>
      <c r="AK70" s="270">
        <v>0</v>
      </c>
      <c r="AL70" s="380"/>
      <c r="AM70" s="380"/>
      <c r="AN70" s="380"/>
      <c r="AO70" s="380"/>
      <c r="AP70" s="380"/>
      <c r="AQ70" s="342">
        <f>AJ70*AK70</f>
        <v>0</v>
      </c>
      <c r="AR70" s="310">
        <v>0</v>
      </c>
      <c r="AS70" s="270">
        <v>0</v>
      </c>
      <c r="AT70" s="382"/>
      <c r="AU70" s="382"/>
      <c r="AV70" s="382"/>
      <c r="AW70" s="382"/>
      <c r="AX70" s="380"/>
      <c r="AY70" s="342">
        <f>AR70*AS70</f>
        <v>0</v>
      </c>
      <c r="AZ70" s="498"/>
      <c r="BA70" s="347">
        <f t="shared" ref="BA70:BA75" si="35">K70+S70+AA70+AI70+AQ70+AY70</f>
        <v>0</v>
      </c>
    </row>
    <row r="71" spans="1:53" x14ac:dyDescent="0.25">
      <c r="A71" s="11"/>
      <c r="B71" s="478" t="str">
        <f>'Base (Phase 1)'!B71</f>
        <v>Insert line(s) &amp; title(s) for any other COM rates</v>
      </c>
      <c r="C71" s="9"/>
      <c r="D71" s="335"/>
      <c r="E71" s="270"/>
      <c r="F71" s="380"/>
      <c r="G71" s="380"/>
      <c r="H71" s="380"/>
      <c r="I71" s="380"/>
      <c r="J71" s="380"/>
      <c r="K71" s="342">
        <f>D71*E71</f>
        <v>0</v>
      </c>
      <c r="L71" s="310"/>
      <c r="M71" s="270"/>
      <c r="N71" s="380"/>
      <c r="O71" s="380"/>
      <c r="P71" s="380"/>
      <c r="Q71" s="380"/>
      <c r="R71" s="380"/>
      <c r="S71" s="342">
        <f>L71*M71</f>
        <v>0</v>
      </c>
      <c r="T71" s="310"/>
      <c r="U71" s="270"/>
      <c r="V71" s="380"/>
      <c r="W71" s="380"/>
      <c r="X71" s="380"/>
      <c r="Y71" s="380"/>
      <c r="Z71" s="380"/>
      <c r="AA71" s="342">
        <f>T71*U71</f>
        <v>0</v>
      </c>
      <c r="AB71" s="310"/>
      <c r="AC71" s="270"/>
      <c r="AD71" s="380"/>
      <c r="AE71" s="380"/>
      <c r="AF71" s="380"/>
      <c r="AG71" s="380"/>
      <c r="AH71" s="380"/>
      <c r="AI71" s="342">
        <f>AB71*AC71</f>
        <v>0</v>
      </c>
      <c r="AJ71" s="310"/>
      <c r="AK71" s="270"/>
      <c r="AL71" s="380"/>
      <c r="AM71" s="380"/>
      <c r="AN71" s="380"/>
      <c r="AO71" s="380"/>
      <c r="AP71" s="380"/>
      <c r="AQ71" s="342">
        <f>AJ71*AK71</f>
        <v>0</v>
      </c>
      <c r="AR71" s="310"/>
      <c r="AS71" s="270"/>
      <c r="AT71" s="382"/>
      <c r="AU71" s="382"/>
      <c r="AV71" s="382"/>
      <c r="AW71" s="382"/>
      <c r="AX71" s="380"/>
      <c r="AY71" s="342">
        <f>AR71*AS71</f>
        <v>0</v>
      </c>
      <c r="AZ71" s="498"/>
      <c r="BA71" s="347">
        <f t="shared" si="35"/>
        <v>0</v>
      </c>
    </row>
    <row r="72" spans="1:53" x14ac:dyDescent="0.25">
      <c r="A72" s="11"/>
      <c r="B72" s="6" t="s">
        <v>32</v>
      </c>
      <c r="C72" s="10"/>
      <c r="D72" s="332"/>
      <c r="E72" s="6"/>
      <c r="F72" s="10"/>
      <c r="G72" s="10"/>
      <c r="H72" s="10"/>
      <c r="I72" s="10"/>
      <c r="J72" s="10"/>
      <c r="K72" s="320">
        <f>SUM(K69:K71)</f>
        <v>0</v>
      </c>
      <c r="L72" s="302"/>
      <c r="M72" s="6"/>
      <c r="N72" s="10"/>
      <c r="O72" s="10"/>
      <c r="P72" s="10"/>
      <c r="Q72" s="10"/>
      <c r="R72" s="10"/>
      <c r="S72" s="320">
        <f>SUM(S70:S71)</f>
        <v>0</v>
      </c>
      <c r="T72" s="302"/>
      <c r="U72" s="6"/>
      <c r="V72" s="10"/>
      <c r="W72" s="10"/>
      <c r="X72" s="10"/>
      <c r="Y72" s="10"/>
      <c r="Z72" s="10"/>
      <c r="AA72" s="320">
        <f>SUM(AA70:AA71)</f>
        <v>0</v>
      </c>
      <c r="AB72" s="302"/>
      <c r="AC72" s="6"/>
      <c r="AD72" s="10"/>
      <c r="AE72" s="10"/>
      <c r="AF72" s="10"/>
      <c r="AG72" s="10"/>
      <c r="AH72" s="10"/>
      <c r="AI72" s="320">
        <f>SUM(AI70:AI71)</f>
        <v>0</v>
      </c>
      <c r="AJ72" s="302"/>
      <c r="AK72" s="6"/>
      <c r="AL72" s="10"/>
      <c r="AM72" s="10"/>
      <c r="AN72" s="10"/>
      <c r="AO72" s="10"/>
      <c r="AP72" s="10"/>
      <c r="AQ72" s="320">
        <f>SUM(AQ70:AQ71)</f>
        <v>0</v>
      </c>
      <c r="AR72" s="16"/>
      <c r="AS72" s="302"/>
      <c r="AT72" s="302"/>
      <c r="AU72" s="302"/>
      <c r="AV72" s="302"/>
      <c r="AW72" s="302"/>
      <c r="AX72" s="10"/>
      <c r="AY72" s="320">
        <f>SUM(AY70:AY71)</f>
        <v>0</v>
      </c>
      <c r="AZ72" s="365"/>
      <c r="BA72" s="348">
        <f t="shared" si="35"/>
        <v>0</v>
      </c>
    </row>
    <row r="73" spans="1:53" x14ac:dyDescent="0.25">
      <c r="A73" s="27" t="s">
        <v>31</v>
      </c>
      <c r="B73" s="21"/>
      <c r="C73" s="22"/>
      <c r="D73" s="336"/>
      <c r="E73" s="21"/>
      <c r="F73" s="22"/>
      <c r="G73" s="22"/>
      <c r="H73" s="22"/>
      <c r="I73" s="22"/>
      <c r="J73" s="22"/>
      <c r="K73" s="323">
        <f>K68+K72</f>
        <v>0</v>
      </c>
      <c r="L73" s="304"/>
      <c r="M73" s="21"/>
      <c r="N73" s="22"/>
      <c r="O73" s="22"/>
      <c r="P73" s="22"/>
      <c r="Q73" s="22"/>
      <c r="R73" s="22"/>
      <c r="S73" s="323">
        <f>S68+S72</f>
        <v>0</v>
      </c>
      <c r="T73" s="304"/>
      <c r="U73" s="21"/>
      <c r="V73" s="22"/>
      <c r="W73" s="22"/>
      <c r="X73" s="22"/>
      <c r="Y73" s="22"/>
      <c r="Z73" s="22"/>
      <c r="AA73" s="323">
        <f>AA68+AA72</f>
        <v>0</v>
      </c>
      <c r="AB73" s="304"/>
      <c r="AC73" s="21"/>
      <c r="AD73" s="22"/>
      <c r="AE73" s="22"/>
      <c r="AF73" s="22"/>
      <c r="AG73" s="22"/>
      <c r="AH73" s="22"/>
      <c r="AI73" s="323">
        <f>AI68+AI72</f>
        <v>0</v>
      </c>
      <c r="AJ73" s="304"/>
      <c r="AK73" s="21"/>
      <c r="AL73" s="22"/>
      <c r="AM73" s="22"/>
      <c r="AN73" s="22"/>
      <c r="AO73" s="22"/>
      <c r="AP73" s="22"/>
      <c r="AQ73" s="323">
        <f>AQ68+AQ72</f>
        <v>0</v>
      </c>
      <c r="AR73" s="23"/>
      <c r="AS73" s="304"/>
      <c r="AT73" s="304"/>
      <c r="AU73" s="304"/>
      <c r="AV73" s="304"/>
      <c r="AW73" s="304"/>
      <c r="AX73" s="22"/>
      <c r="AY73" s="323">
        <f>AY68+AY72</f>
        <v>0</v>
      </c>
      <c r="AZ73" s="367"/>
      <c r="BA73" s="351">
        <f t="shared" si="35"/>
        <v>0</v>
      </c>
    </row>
    <row r="74" spans="1:53" ht="13" thickBot="1" x14ac:dyDescent="0.3">
      <c r="A74" s="45" t="s">
        <v>448</v>
      </c>
      <c r="B74" s="28"/>
      <c r="C74" s="176" t="s">
        <v>91</v>
      </c>
      <c r="D74" s="331">
        <f>K68</f>
        <v>0</v>
      </c>
      <c r="E74" s="270">
        <v>0</v>
      </c>
      <c r="F74" s="381"/>
      <c r="G74" s="381"/>
      <c r="H74" s="381"/>
      <c r="I74" s="381"/>
      <c r="J74" s="381"/>
      <c r="K74" s="342">
        <f>D74*E74</f>
        <v>0</v>
      </c>
      <c r="L74" s="308">
        <f>S68</f>
        <v>0</v>
      </c>
      <c r="M74" s="270">
        <v>0</v>
      </c>
      <c r="N74" s="381"/>
      <c r="O74" s="381"/>
      <c r="P74" s="381"/>
      <c r="Q74" s="381"/>
      <c r="R74" s="381"/>
      <c r="S74" s="342">
        <f>L74*M74</f>
        <v>0</v>
      </c>
      <c r="T74" s="308">
        <f>AA68</f>
        <v>0</v>
      </c>
      <c r="U74" s="270">
        <v>0</v>
      </c>
      <c r="V74" s="381"/>
      <c r="W74" s="381"/>
      <c r="X74" s="381"/>
      <c r="Y74" s="381"/>
      <c r="Z74" s="381"/>
      <c r="AA74" s="342">
        <f>T74*U74</f>
        <v>0</v>
      </c>
      <c r="AB74" s="308">
        <f>AI68</f>
        <v>0</v>
      </c>
      <c r="AC74" s="270">
        <v>0</v>
      </c>
      <c r="AD74" s="381"/>
      <c r="AE74" s="381"/>
      <c r="AF74" s="381"/>
      <c r="AG74" s="381"/>
      <c r="AH74" s="381"/>
      <c r="AI74" s="342">
        <f>AB74*AC74</f>
        <v>0</v>
      </c>
      <c r="AJ74" s="308">
        <f>AQ68</f>
        <v>0</v>
      </c>
      <c r="AK74" s="270">
        <v>0</v>
      </c>
      <c r="AL74" s="381"/>
      <c r="AM74" s="381"/>
      <c r="AN74" s="381"/>
      <c r="AO74" s="381"/>
      <c r="AP74" s="381"/>
      <c r="AQ74" s="342">
        <f>AJ74*AK74</f>
        <v>0</v>
      </c>
      <c r="AR74" s="416">
        <f>AY68</f>
        <v>0</v>
      </c>
      <c r="AS74" s="270">
        <v>0</v>
      </c>
      <c r="AT74" s="383"/>
      <c r="AU74" s="383"/>
      <c r="AV74" s="383"/>
      <c r="AW74" s="383"/>
      <c r="AX74" s="381"/>
      <c r="AY74" s="412">
        <f>AR74*AS74</f>
        <v>0</v>
      </c>
      <c r="AZ74" s="499"/>
      <c r="BA74" s="352">
        <f t="shared" si="35"/>
        <v>0</v>
      </c>
    </row>
    <row r="75" spans="1:53" ht="13" thickBot="1" x14ac:dyDescent="0.3">
      <c r="A75" s="47" t="s">
        <v>449</v>
      </c>
      <c r="B75" s="400"/>
      <c r="C75" s="401"/>
      <c r="D75" s="402"/>
      <c r="E75" s="400"/>
      <c r="F75" s="401"/>
      <c r="G75" s="401"/>
      <c r="H75" s="401"/>
      <c r="I75" s="401"/>
      <c r="J75" s="401"/>
      <c r="K75" s="403">
        <f>K73+K74</f>
        <v>0</v>
      </c>
      <c r="L75" s="404"/>
      <c r="M75" s="400"/>
      <c r="N75" s="401"/>
      <c r="O75" s="401"/>
      <c r="P75" s="401"/>
      <c r="Q75" s="401"/>
      <c r="R75" s="401"/>
      <c r="S75" s="403">
        <f>S73+S74</f>
        <v>0</v>
      </c>
      <c r="T75" s="404"/>
      <c r="U75" s="400"/>
      <c r="V75" s="401"/>
      <c r="W75" s="401"/>
      <c r="X75" s="401"/>
      <c r="Y75" s="401"/>
      <c r="Z75" s="401"/>
      <c r="AA75" s="403">
        <f>AA73+AA74</f>
        <v>0</v>
      </c>
      <c r="AB75" s="404"/>
      <c r="AC75" s="400"/>
      <c r="AD75" s="401"/>
      <c r="AE75" s="401"/>
      <c r="AF75" s="401"/>
      <c r="AG75" s="401"/>
      <c r="AH75" s="401"/>
      <c r="AI75" s="403">
        <f>AI73+AI74</f>
        <v>0</v>
      </c>
      <c r="AJ75" s="404"/>
      <c r="AK75" s="400"/>
      <c r="AL75" s="401"/>
      <c r="AM75" s="401"/>
      <c r="AN75" s="401"/>
      <c r="AO75" s="401"/>
      <c r="AP75" s="401"/>
      <c r="AQ75" s="403">
        <f>AQ73+AQ74</f>
        <v>0</v>
      </c>
      <c r="AR75" s="399"/>
      <c r="AS75" s="404"/>
      <c r="AT75" s="404"/>
      <c r="AU75" s="404"/>
      <c r="AV75" s="404"/>
      <c r="AW75" s="404"/>
      <c r="AX75" s="401"/>
      <c r="AY75" s="403">
        <f>AY73+AY74</f>
        <v>0</v>
      </c>
      <c r="AZ75" s="405"/>
      <c r="BA75" s="406">
        <f t="shared" si="35"/>
        <v>0</v>
      </c>
    </row>
    <row r="76" spans="1:53" x14ac:dyDescent="0.25">
      <c r="V76" s="121" t="s">
        <v>94</v>
      </c>
    </row>
    <row r="77" spans="1:53" ht="108.75" customHeight="1" x14ac:dyDescent="0.25">
      <c r="A77" s="167" t="s">
        <v>120</v>
      </c>
      <c r="B77" s="664" t="s">
        <v>539</v>
      </c>
      <c r="C77" s="664"/>
      <c r="D77" s="664"/>
      <c r="E77" s="664"/>
      <c r="F77" s="664"/>
      <c r="G77" s="664"/>
      <c r="H77" s="664"/>
      <c r="I77" s="664"/>
      <c r="J77" s="664"/>
      <c r="K77" s="664"/>
      <c r="L77" s="664"/>
      <c r="V77" s="121"/>
    </row>
    <row r="78" spans="1:53" ht="14.25" customHeight="1" x14ac:dyDescent="0.3">
      <c r="A78" s="36" t="s">
        <v>58</v>
      </c>
      <c r="B78" s="36" t="s">
        <v>121</v>
      </c>
    </row>
    <row r="79" spans="1:53" ht="18" customHeight="1" x14ac:dyDescent="0.3">
      <c r="A79" s="36" t="s">
        <v>22</v>
      </c>
      <c r="B79" s="36" t="s">
        <v>537</v>
      </c>
    </row>
    <row r="80" spans="1:53" ht="30" customHeight="1" x14ac:dyDescent="0.3">
      <c r="A80" s="36" t="s">
        <v>60</v>
      </c>
      <c r="B80" s="706" t="s">
        <v>538</v>
      </c>
      <c r="C80" s="706"/>
      <c r="D80" s="706"/>
      <c r="E80" s="706"/>
      <c r="F80" s="706"/>
      <c r="G80" s="706"/>
      <c r="H80" s="706"/>
      <c r="I80" s="706"/>
      <c r="J80" s="706"/>
      <c r="K80" s="706"/>
      <c r="L80" s="706"/>
      <c r="M80" s="706"/>
      <c r="N80" s="233"/>
      <c r="O80" s="233"/>
      <c r="P80" s="233"/>
      <c r="Q80" s="233"/>
      <c r="R80" s="233"/>
      <c r="S80" s="233"/>
      <c r="T80" s="233"/>
    </row>
    <row r="81" spans="1:15" ht="21.75" customHeight="1" x14ac:dyDescent="0.3">
      <c r="A81" s="36" t="s">
        <v>61</v>
      </c>
      <c r="B81" s="661" t="s">
        <v>331</v>
      </c>
      <c r="C81" s="661"/>
      <c r="D81" s="661"/>
      <c r="E81" s="661"/>
      <c r="F81" s="661"/>
      <c r="G81" s="661"/>
      <c r="H81" s="661"/>
      <c r="I81" s="661"/>
      <c r="J81" s="661"/>
      <c r="K81" s="661"/>
      <c r="L81" s="661"/>
      <c r="M81" s="661"/>
      <c r="N81" s="661"/>
      <c r="O81" s="661"/>
    </row>
    <row r="82" spans="1:15" ht="15.5" x14ac:dyDescent="0.25">
      <c r="B82" s="169"/>
    </row>
    <row r="83" spans="1:15" ht="15.5" x14ac:dyDescent="0.25">
      <c r="B83" s="169"/>
    </row>
    <row r="84" spans="1:15" ht="15.5" x14ac:dyDescent="0.25">
      <c r="B84" s="169"/>
    </row>
    <row r="85" spans="1:15" ht="15.5" x14ac:dyDescent="0.25">
      <c r="B85" s="169"/>
    </row>
    <row r="86" spans="1:15" ht="15.5" x14ac:dyDescent="0.25">
      <c r="B86" s="169"/>
    </row>
  </sheetData>
  <mergeCells count="16">
    <mergeCell ref="B80:M80"/>
    <mergeCell ref="B81:O81"/>
    <mergeCell ref="G6:H6"/>
    <mergeCell ref="O6:P6"/>
    <mergeCell ref="AE6:AF6"/>
    <mergeCell ref="AM6:AN6"/>
    <mergeCell ref="BA6:BB6"/>
    <mergeCell ref="B77:L77"/>
    <mergeCell ref="G4:H4"/>
    <mergeCell ref="O4:P4"/>
    <mergeCell ref="AE4:AF4"/>
    <mergeCell ref="AM4:AN4"/>
    <mergeCell ref="G5:H5"/>
    <mergeCell ref="O5:P5"/>
    <mergeCell ref="AE5:AF5"/>
    <mergeCell ref="AM5:AN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Q36"/>
  <sheetViews>
    <sheetView topLeftCell="G9" workbookViewId="0">
      <selection activeCell="N16" sqref="N16:O16"/>
    </sheetView>
  </sheetViews>
  <sheetFormatPr defaultColWidth="8.81640625" defaultRowHeight="12.5" x14ac:dyDescent="0.25"/>
  <cols>
    <col min="14" max="14" width="19.453125" customWidth="1"/>
    <col min="15" max="15" width="1.453125" bestFit="1" customWidth="1"/>
    <col min="17" max="17" width="0" hidden="1" customWidth="1"/>
  </cols>
  <sheetData>
    <row r="1" spans="1:17" ht="20.25" customHeight="1" x14ac:dyDescent="0.35">
      <c r="A1" s="81" t="s">
        <v>33</v>
      </c>
      <c r="B1" s="82"/>
      <c r="C1" s="82"/>
      <c r="D1" s="82"/>
      <c r="E1" s="726" t="str">
        <f>General!C2</f>
        <v>Proposer's Name</v>
      </c>
      <c r="F1" s="727"/>
      <c r="G1" s="727"/>
      <c r="H1" s="727"/>
      <c r="I1" s="727"/>
      <c r="J1" s="727"/>
      <c r="K1" s="727"/>
      <c r="L1" s="727"/>
      <c r="M1" s="727"/>
      <c r="N1" s="727"/>
      <c r="O1" s="727"/>
    </row>
    <row r="2" spans="1:17" ht="12.5" customHeight="1" x14ac:dyDescent="0.25">
      <c r="A2" s="648" t="s">
        <v>540</v>
      </c>
      <c r="B2" s="648"/>
      <c r="C2" s="648"/>
      <c r="D2" s="648"/>
      <c r="E2" s="648"/>
      <c r="F2" s="648"/>
      <c r="G2" s="648"/>
      <c r="H2" s="648"/>
      <c r="I2" s="648"/>
      <c r="J2" s="648"/>
      <c r="K2" s="648"/>
      <c r="L2" s="648"/>
      <c r="M2" s="648"/>
      <c r="N2" s="648"/>
      <c r="O2" s="648"/>
    </row>
    <row r="3" spans="1:17" ht="12.5" customHeight="1" x14ac:dyDescent="0.25">
      <c r="A3" s="648"/>
      <c r="B3" s="648"/>
      <c r="C3" s="648"/>
      <c r="D3" s="648"/>
      <c r="E3" s="648"/>
      <c r="F3" s="648"/>
      <c r="G3" s="648"/>
      <c r="H3" s="648"/>
      <c r="I3" s="648"/>
      <c r="J3" s="648"/>
      <c r="K3" s="648"/>
      <c r="L3" s="648"/>
      <c r="M3" s="648"/>
      <c r="N3" s="648"/>
      <c r="O3" s="648"/>
    </row>
    <row r="4" spans="1:17" ht="32.25" customHeight="1" x14ac:dyDescent="0.25">
      <c r="A4" s="648"/>
      <c r="B4" s="648"/>
      <c r="C4" s="648"/>
      <c r="D4" s="648"/>
      <c r="E4" s="648"/>
      <c r="F4" s="648"/>
      <c r="G4" s="648"/>
      <c r="H4" s="648"/>
      <c r="I4" s="648"/>
      <c r="J4" s="648"/>
      <c r="K4" s="648"/>
      <c r="L4" s="648"/>
      <c r="M4" s="648"/>
      <c r="N4" s="648"/>
      <c r="O4" s="648"/>
    </row>
    <row r="5" spans="1:17" ht="12.75" hidden="1" customHeight="1" x14ac:dyDescent="0.25">
      <c r="A5" s="648"/>
      <c r="B5" s="648"/>
      <c r="C5" s="648"/>
      <c r="D5" s="648"/>
      <c r="E5" s="648"/>
      <c r="F5" s="648"/>
      <c r="G5" s="648"/>
      <c r="H5" s="648"/>
      <c r="I5" s="648"/>
      <c r="J5" s="648"/>
      <c r="K5" s="648"/>
      <c r="L5" s="648"/>
      <c r="M5" s="648"/>
      <c r="N5" s="648"/>
      <c r="O5" s="648"/>
    </row>
    <row r="6" spans="1:17" ht="15.5" x14ac:dyDescent="0.35">
      <c r="A6" s="728"/>
      <c r="B6" s="728"/>
      <c r="C6" s="728"/>
      <c r="D6" s="728"/>
      <c r="E6" s="728"/>
      <c r="F6" s="728"/>
      <c r="G6" s="728"/>
      <c r="H6" s="728"/>
      <c r="I6" s="728"/>
      <c r="J6" s="728"/>
      <c r="K6" s="728"/>
      <c r="L6" s="728"/>
      <c r="M6" s="728"/>
      <c r="N6" s="728"/>
      <c r="O6" s="728"/>
    </row>
    <row r="7" spans="1:17" x14ac:dyDescent="0.25">
      <c r="A7" s="728" t="s">
        <v>543</v>
      </c>
      <c r="B7" s="728"/>
      <c r="C7" s="728"/>
      <c r="D7" s="728"/>
      <c r="E7" s="728"/>
      <c r="F7" s="728"/>
      <c r="G7" s="728"/>
      <c r="H7" s="728"/>
      <c r="I7" s="728"/>
      <c r="J7" s="728"/>
      <c r="K7" s="728"/>
      <c r="L7" s="728"/>
      <c r="M7" s="728"/>
      <c r="N7" s="728"/>
      <c r="O7" s="728"/>
    </row>
    <row r="8" spans="1:17" ht="63.75" customHeight="1" x14ac:dyDescent="0.25">
      <c r="A8" s="728"/>
      <c r="B8" s="728"/>
      <c r="C8" s="728"/>
      <c r="D8" s="728"/>
      <c r="E8" s="728"/>
      <c r="F8" s="728"/>
      <c r="G8" s="728"/>
      <c r="H8" s="728"/>
      <c r="I8" s="728"/>
      <c r="J8" s="728"/>
      <c r="K8" s="728"/>
      <c r="L8" s="728"/>
      <c r="M8" s="728"/>
      <c r="N8" s="728"/>
      <c r="O8" s="728"/>
    </row>
    <row r="9" spans="1:17" ht="14.25" customHeight="1" x14ac:dyDescent="0.35">
      <c r="A9" s="729"/>
      <c r="B9" s="729"/>
      <c r="C9" s="729"/>
      <c r="D9" s="729"/>
      <c r="E9" s="729"/>
      <c r="F9" s="729"/>
      <c r="G9" s="729"/>
      <c r="H9" s="729"/>
      <c r="I9" s="729"/>
      <c r="J9" s="729"/>
      <c r="K9" s="729"/>
      <c r="L9" s="729"/>
      <c r="M9" s="729"/>
      <c r="N9" s="729"/>
      <c r="O9" s="729"/>
    </row>
    <row r="10" spans="1:17" ht="15.5" x14ac:dyDescent="0.35">
      <c r="A10" s="728" t="s">
        <v>151</v>
      </c>
      <c r="B10" s="728"/>
      <c r="C10" s="728"/>
      <c r="D10" s="728"/>
      <c r="E10" s="728"/>
      <c r="F10" s="728"/>
      <c r="G10" s="728"/>
      <c r="H10" s="728"/>
      <c r="I10" s="728"/>
      <c r="J10" s="728"/>
      <c r="K10" s="728"/>
      <c r="L10" s="728"/>
      <c r="M10" s="728"/>
      <c r="N10" s="728"/>
      <c r="O10" s="728"/>
    </row>
    <row r="11" spans="1:17" ht="15.75" customHeight="1" x14ac:dyDescent="0.35">
      <c r="A11" s="729"/>
      <c r="B11" s="729"/>
      <c r="C11" s="729"/>
      <c r="D11" s="729"/>
      <c r="E11" s="729"/>
      <c r="F11" s="729"/>
      <c r="G11" s="729"/>
      <c r="H11" s="729"/>
      <c r="I11" s="729"/>
      <c r="J11" s="729"/>
      <c r="K11" s="729"/>
      <c r="L11" s="729"/>
      <c r="M11" s="729"/>
      <c r="N11" s="729"/>
      <c r="O11" s="729"/>
    </row>
    <row r="12" spans="1:17" x14ac:dyDescent="0.25">
      <c r="A12" s="677" t="s">
        <v>542</v>
      </c>
      <c r="B12" s="677"/>
      <c r="C12" s="677"/>
      <c r="D12" s="677"/>
      <c r="E12" s="677"/>
      <c r="F12" s="677"/>
      <c r="G12" s="677"/>
      <c r="H12" s="677"/>
      <c r="I12" s="677"/>
      <c r="J12" s="677"/>
      <c r="K12" s="677"/>
      <c r="L12" s="677"/>
      <c r="M12" s="677"/>
      <c r="N12" s="677"/>
      <c r="O12" s="677"/>
    </row>
    <row r="13" spans="1:17" ht="63.75" customHeight="1" x14ac:dyDescent="0.25">
      <c r="A13" s="677"/>
      <c r="B13" s="677"/>
      <c r="C13" s="677"/>
      <c r="D13" s="677"/>
      <c r="E13" s="677"/>
      <c r="F13" s="677"/>
      <c r="G13" s="677"/>
      <c r="H13" s="677"/>
      <c r="I13" s="677"/>
      <c r="J13" s="677"/>
      <c r="K13" s="677"/>
      <c r="L13" s="677"/>
      <c r="M13" s="677"/>
      <c r="N13" s="677"/>
      <c r="O13" s="677"/>
    </row>
    <row r="14" spans="1:17" x14ac:dyDescent="0.25">
      <c r="O14" s="121" t="s">
        <v>94</v>
      </c>
    </row>
    <row r="15" spans="1:17" ht="62.25" customHeight="1" x14ac:dyDescent="0.25">
      <c r="B15" s="724" t="s">
        <v>54</v>
      </c>
      <c r="C15" s="725"/>
      <c r="D15" s="721" t="s">
        <v>118</v>
      </c>
      <c r="E15" s="725"/>
      <c r="F15" s="721" t="s">
        <v>55</v>
      </c>
      <c r="G15" s="722"/>
      <c r="H15" s="721" t="s">
        <v>56</v>
      </c>
      <c r="I15" s="722"/>
      <c r="J15" s="721" t="s">
        <v>95</v>
      </c>
      <c r="K15" s="722"/>
      <c r="L15" s="721" t="s">
        <v>57</v>
      </c>
      <c r="M15" s="722"/>
      <c r="N15" s="651" t="s">
        <v>153</v>
      </c>
      <c r="O15" s="652"/>
    </row>
    <row r="16" spans="1:17" ht="12.75" customHeight="1" x14ac:dyDescent="0.25">
      <c r="B16" s="693"/>
      <c r="C16" s="694"/>
      <c r="D16" s="719"/>
      <c r="E16" s="720"/>
      <c r="F16" s="719"/>
      <c r="G16" s="720"/>
      <c r="H16" s="719"/>
      <c r="I16" s="720"/>
      <c r="J16" s="723"/>
      <c r="K16" s="720"/>
      <c r="L16" s="719"/>
      <c r="M16" s="720"/>
      <c r="N16" s="649"/>
      <c r="O16" s="650"/>
      <c r="Q16" s="146" t="s">
        <v>104</v>
      </c>
    </row>
    <row r="17" spans="2:17" x14ac:dyDescent="0.25">
      <c r="B17" s="693"/>
      <c r="C17" s="694"/>
      <c r="D17" s="719"/>
      <c r="E17" s="720"/>
      <c r="F17" s="719"/>
      <c r="G17" s="720"/>
      <c r="H17" s="719"/>
      <c r="I17" s="720"/>
      <c r="J17" s="723"/>
      <c r="K17" s="720"/>
      <c r="L17" s="719"/>
      <c r="M17" s="720"/>
      <c r="N17" s="719"/>
      <c r="O17" s="720"/>
      <c r="Q17" s="146" t="s">
        <v>106</v>
      </c>
    </row>
    <row r="18" spans="2:17" x14ac:dyDescent="0.25">
      <c r="B18" s="693"/>
      <c r="C18" s="694"/>
      <c r="D18" s="719"/>
      <c r="E18" s="720"/>
      <c r="F18" s="719"/>
      <c r="G18" s="720"/>
      <c r="H18" s="719"/>
      <c r="I18" s="720"/>
      <c r="J18" s="719"/>
      <c r="K18" s="720"/>
      <c r="L18" s="719"/>
      <c r="M18" s="720"/>
      <c r="N18" s="719"/>
      <c r="O18" s="720"/>
    </row>
    <row r="19" spans="2:17" x14ac:dyDescent="0.25">
      <c r="B19" s="693"/>
      <c r="C19" s="694"/>
      <c r="D19" s="719"/>
      <c r="E19" s="720"/>
      <c r="F19" s="719"/>
      <c r="G19" s="720"/>
      <c r="H19" s="719"/>
      <c r="I19" s="720"/>
      <c r="J19" s="719"/>
      <c r="K19" s="720"/>
      <c r="L19" s="719"/>
      <c r="M19" s="720"/>
      <c r="N19" s="719"/>
      <c r="O19" s="720"/>
    </row>
    <row r="20" spans="2:17" x14ac:dyDescent="0.25">
      <c r="B20" s="693"/>
      <c r="C20" s="694"/>
      <c r="D20" s="719"/>
      <c r="E20" s="720"/>
      <c r="F20" s="719"/>
      <c r="G20" s="720"/>
      <c r="H20" s="719"/>
      <c r="I20" s="720"/>
      <c r="J20" s="719"/>
      <c r="K20" s="720"/>
      <c r="L20" s="719"/>
      <c r="M20" s="720"/>
      <c r="N20" s="719"/>
      <c r="O20" s="720"/>
    </row>
    <row r="21" spans="2:17" x14ac:dyDescent="0.25">
      <c r="B21" s="693"/>
      <c r="C21" s="694"/>
      <c r="D21" s="719"/>
      <c r="E21" s="720"/>
      <c r="F21" s="719"/>
      <c r="G21" s="720"/>
      <c r="H21" s="719"/>
      <c r="I21" s="720"/>
      <c r="J21" s="719"/>
      <c r="K21" s="720"/>
      <c r="L21" s="719"/>
      <c r="M21" s="720"/>
      <c r="N21" s="719"/>
      <c r="O21" s="720"/>
    </row>
    <row r="22" spans="2:17" x14ac:dyDescent="0.25">
      <c r="B22" s="693"/>
      <c r="C22" s="694"/>
      <c r="D22" s="719"/>
      <c r="E22" s="720"/>
      <c r="F22" s="719"/>
      <c r="G22" s="720"/>
      <c r="H22" s="719"/>
      <c r="I22" s="720"/>
      <c r="J22" s="719"/>
      <c r="K22" s="720"/>
      <c r="L22" s="719"/>
      <c r="M22" s="720"/>
      <c r="N22" s="719"/>
      <c r="O22" s="720"/>
    </row>
    <row r="23" spans="2:17" x14ac:dyDescent="0.25">
      <c r="B23" s="693"/>
      <c r="C23" s="694"/>
      <c r="D23" s="719"/>
      <c r="E23" s="720"/>
      <c r="F23" s="719"/>
      <c r="G23" s="720"/>
      <c r="H23" s="719"/>
      <c r="I23" s="720"/>
      <c r="J23" s="719"/>
      <c r="K23" s="720"/>
      <c r="L23" s="719"/>
      <c r="M23" s="720"/>
      <c r="N23" s="719"/>
      <c r="O23" s="720"/>
    </row>
    <row r="24" spans="2:17" x14ac:dyDescent="0.25">
      <c r="B24" s="693"/>
      <c r="C24" s="694"/>
      <c r="D24" s="719"/>
      <c r="E24" s="720"/>
      <c r="F24" s="719"/>
      <c r="G24" s="720"/>
      <c r="H24" s="719"/>
      <c r="I24" s="720"/>
      <c r="J24" s="719"/>
      <c r="K24" s="720"/>
      <c r="L24" s="719"/>
      <c r="M24" s="720"/>
      <c r="N24" s="719"/>
      <c r="O24" s="720"/>
    </row>
    <row r="27" spans="2:17" ht="15.5" x14ac:dyDescent="0.25">
      <c r="C27" s="169"/>
    </row>
    <row r="36" spans="10:10" x14ac:dyDescent="0.25">
      <c r="J36" s="175"/>
    </row>
  </sheetData>
  <mergeCells count="75">
    <mergeCell ref="E1:O1"/>
    <mergeCell ref="A7:O8"/>
    <mergeCell ref="A12:O13"/>
    <mergeCell ref="A10:O10"/>
    <mergeCell ref="A6:O6"/>
    <mergeCell ref="A9:O9"/>
    <mergeCell ref="A11:O11"/>
    <mergeCell ref="N21:O21"/>
    <mergeCell ref="N22:O22"/>
    <mergeCell ref="N23:O23"/>
    <mergeCell ref="N24:O24"/>
    <mergeCell ref="N17:O17"/>
    <mergeCell ref="N18:O18"/>
    <mergeCell ref="N19:O19"/>
    <mergeCell ref="N20:O20"/>
    <mergeCell ref="J16:K16"/>
    <mergeCell ref="J17:K17"/>
    <mergeCell ref="J15:K15"/>
    <mergeCell ref="B15:C15"/>
    <mergeCell ref="B16:C16"/>
    <mergeCell ref="B17:C17"/>
    <mergeCell ref="F15:G15"/>
    <mergeCell ref="H15:I15"/>
    <mergeCell ref="F16:G16"/>
    <mergeCell ref="F17:G17"/>
    <mergeCell ref="H16:I16"/>
    <mergeCell ref="D15:E15"/>
    <mergeCell ref="D16:E16"/>
    <mergeCell ref="D17:E17"/>
    <mergeCell ref="H17:I17"/>
    <mergeCell ref="B22:C22"/>
    <mergeCell ref="B23:C23"/>
    <mergeCell ref="B24:C24"/>
    <mergeCell ref="F22:G22"/>
    <mergeCell ref="D22:E22"/>
    <mergeCell ref="D23:E23"/>
    <mergeCell ref="D24:E24"/>
    <mergeCell ref="F23:G23"/>
    <mergeCell ref="F24:G24"/>
    <mergeCell ref="B18:C18"/>
    <mergeCell ref="B19:C19"/>
    <mergeCell ref="B20:C20"/>
    <mergeCell ref="B21:C21"/>
    <mergeCell ref="F18:G18"/>
    <mergeCell ref="D20:E20"/>
    <mergeCell ref="F19:G19"/>
    <mergeCell ref="D18:E18"/>
    <mergeCell ref="D19:E19"/>
    <mergeCell ref="F20:G20"/>
    <mergeCell ref="F21:G21"/>
    <mergeCell ref="D21:E21"/>
    <mergeCell ref="J18:K18"/>
    <mergeCell ref="J19:K19"/>
    <mergeCell ref="H20:I20"/>
    <mergeCell ref="H21:I21"/>
    <mergeCell ref="H22:I22"/>
    <mergeCell ref="H19:I19"/>
    <mergeCell ref="H18:I18"/>
    <mergeCell ref="L15:M15"/>
    <mergeCell ref="L16:M16"/>
    <mergeCell ref="L17:M17"/>
    <mergeCell ref="L18:M18"/>
    <mergeCell ref="L19:M19"/>
    <mergeCell ref="L24:M24"/>
    <mergeCell ref="L20:M20"/>
    <mergeCell ref="L23:M23"/>
    <mergeCell ref="L21:M21"/>
    <mergeCell ref="L22:M22"/>
    <mergeCell ref="J24:K24"/>
    <mergeCell ref="H23:I23"/>
    <mergeCell ref="H24:I24"/>
    <mergeCell ref="J20:K20"/>
    <mergeCell ref="J21:K21"/>
    <mergeCell ref="J22:K22"/>
    <mergeCell ref="J23:K23"/>
  </mergeCells>
  <phoneticPr fontId="4" type="noConversion"/>
  <dataValidations count="1">
    <dataValidation type="list" allowBlank="1" showInputMessage="1" showErrorMessage="1" sqref="H16:I24 L16:O24" xr:uid="{00000000-0002-0000-1900-000000000000}">
      <formula1>$Q$16:$Q$17</formula1>
    </dataValidation>
  </dataValidations>
  <printOptions horizontalCentered="1"/>
  <pageMargins left="0.5" right="0.5" top="0.5" bottom="0.5" header="0.25" footer="0.25"/>
  <pageSetup scale="63" orientation="landscape" r:id="rId1"/>
  <headerFooter alignWithMargins="0">
    <oddHeader>&amp;C&amp;"Arial,Bold"&amp;12&amp;A</oddHeader>
    <oddFooter>&amp;LOfferor: &amp;CPage &amp;P of &amp;N Pages&amp;R&amp;F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L19"/>
  <sheetViews>
    <sheetView workbookViewId="0"/>
  </sheetViews>
  <sheetFormatPr defaultColWidth="8.81640625" defaultRowHeight="12.5" x14ac:dyDescent="0.25"/>
  <cols>
    <col min="1" max="1" width="12" customWidth="1"/>
    <col min="2" max="2" width="52.1796875" customWidth="1"/>
    <col min="3" max="3" width="11" customWidth="1"/>
    <col min="5" max="5" width="11" customWidth="1"/>
    <col min="6" max="6" width="13" customWidth="1"/>
    <col min="8" max="8" width="11.81640625" bestFit="1" customWidth="1"/>
    <col min="9" max="9" width="11.81640625" customWidth="1"/>
    <col min="10" max="10" width="30.453125" customWidth="1"/>
    <col min="11" max="11" width="13.1796875" customWidth="1"/>
    <col min="12" max="12" width="0" hidden="1" customWidth="1"/>
  </cols>
  <sheetData>
    <row r="1" spans="1:12" ht="15.5" x14ac:dyDescent="0.35">
      <c r="A1" s="178" t="s">
        <v>139</v>
      </c>
      <c r="B1" s="82"/>
      <c r="C1" s="158" t="str">
        <f>General!C2</f>
        <v>Proposer's Name</v>
      </c>
      <c r="D1" s="82"/>
      <c r="E1" s="82"/>
      <c r="F1" s="82"/>
      <c r="G1" s="82"/>
      <c r="H1" s="82"/>
      <c r="I1" s="82"/>
      <c r="J1" s="82"/>
      <c r="K1" s="82"/>
    </row>
    <row r="2" spans="1:12" ht="18.5" x14ac:dyDescent="0.45">
      <c r="A2" s="73"/>
      <c r="B2" s="72"/>
      <c r="C2" s="72"/>
      <c r="D2" s="72"/>
      <c r="E2" s="72"/>
      <c r="F2" s="72"/>
      <c r="G2" s="72"/>
      <c r="H2" s="72"/>
      <c r="I2" s="72"/>
      <c r="J2" s="72"/>
      <c r="K2" s="72"/>
    </row>
    <row r="3" spans="1:12" ht="62" x14ac:dyDescent="0.25">
      <c r="A3" s="107" t="s">
        <v>17</v>
      </c>
      <c r="B3" s="107" t="s">
        <v>80</v>
      </c>
      <c r="C3" s="107" t="s">
        <v>18</v>
      </c>
      <c r="D3" s="107" t="s">
        <v>19</v>
      </c>
      <c r="E3" s="107" t="s">
        <v>117</v>
      </c>
      <c r="F3" s="107" t="s">
        <v>20</v>
      </c>
      <c r="G3" s="107" t="s">
        <v>21</v>
      </c>
      <c r="H3" s="107" t="s">
        <v>27</v>
      </c>
      <c r="I3" s="107" t="s">
        <v>140</v>
      </c>
      <c r="J3" s="107" t="s">
        <v>152</v>
      </c>
      <c r="K3" s="107" t="s">
        <v>69</v>
      </c>
    </row>
    <row r="4" spans="1:12" ht="15.5" x14ac:dyDescent="0.25">
      <c r="A4" s="99" t="s">
        <v>71</v>
      </c>
      <c r="B4" s="100"/>
      <c r="C4" s="100"/>
      <c r="D4" s="101"/>
      <c r="E4" s="161">
        <f>C4*D4</f>
        <v>0</v>
      </c>
      <c r="F4" s="101"/>
      <c r="G4" s="102"/>
      <c r="H4" s="101">
        <f>E4+F4+G4</f>
        <v>0</v>
      </c>
      <c r="I4" s="101"/>
      <c r="J4" s="87"/>
      <c r="K4" s="87"/>
      <c r="L4" s="146" t="s">
        <v>104</v>
      </c>
    </row>
    <row r="5" spans="1:12" ht="15.5" x14ac:dyDescent="0.25">
      <c r="A5" s="100"/>
      <c r="B5" s="100"/>
      <c r="C5" s="100"/>
      <c r="D5" s="101"/>
      <c r="E5" s="161">
        <f t="shared" ref="E5:E12" si="0">C5*D5</f>
        <v>0</v>
      </c>
      <c r="F5" s="101"/>
      <c r="G5" s="102"/>
      <c r="H5" s="101">
        <f t="shared" ref="H5:H12" si="1">E5+F5+G5</f>
        <v>0</v>
      </c>
      <c r="I5" s="101"/>
      <c r="J5" s="87"/>
      <c r="K5" s="87"/>
      <c r="L5" s="146" t="s">
        <v>106</v>
      </c>
    </row>
    <row r="6" spans="1:12" ht="15.5" x14ac:dyDescent="0.25">
      <c r="A6" s="87"/>
      <c r="B6" s="100"/>
      <c r="C6" s="87"/>
      <c r="D6" s="87"/>
      <c r="E6" s="161">
        <f t="shared" si="0"/>
        <v>0</v>
      </c>
      <c r="F6" s="103"/>
      <c r="G6" s="103"/>
      <c r="H6" s="101">
        <f t="shared" si="1"/>
        <v>0</v>
      </c>
      <c r="I6" s="101"/>
      <c r="J6" s="87"/>
      <c r="K6" s="100"/>
    </row>
    <row r="7" spans="1:12" ht="15.5" x14ac:dyDescent="0.25">
      <c r="A7" s="87"/>
      <c r="B7" s="100"/>
      <c r="C7" s="87"/>
      <c r="D7" s="87"/>
      <c r="E7" s="161">
        <f t="shared" si="0"/>
        <v>0</v>
      </c>
      <c r="F7" s="103"/>
      <c r="G7" s="103"/>
      <c r="H7" s="101">
        <f t="shared" si="1"/>
        <v>0</v>
      </c>
      <c r="I7" s="101"/>
      <c r="J7" s="87"/>
      <c r="K7" s="100"/>
    </row>
    <row r="8" spans="1:12" ht="15.5" x14ac:dyDescent="0.25">
      <c r="A8" s="177" t="s">
        <v>72</v>
      </c>
      <c r="B8" s="100"/>
      <c r="C8" s="87"/>
      <c r="D8" s="87"/>
      <c r="E8" s="161"/>
      <c r="F8" s="103"/>
      <c r="G8" s="103"/>
      <c r="H8" s="101"/>
      <c r="I8" s="101"/>
      <c r="J8" s="87"/>
      <c r="K8" s="100"/>
    </row>
    <row r="9" spans="1:12" ht="15.5" x14ac:dyDescent="0.25">
      <c r="A9" s="100"/>
      <c r="B9" s="100"/>
      <c r="C9" s="100"/>
      <c r="D9" s="101"/>
      <c r="E9" s="161">
        <f t="shared" si="0"/>
        <v>0</v>
      </c>
      <c r="F9" s="101"/>
      <c r="G9" s="102"/>
      <c r="H9" s="101">
        <f t="shared" si="1"/>
        <v>0</v>
      </c>
      <c r="I9" s="101"/>
      <c r="J9" s="87"/>
      <c r="K9" s="87"/>
    </row>
    <row r="10" spans="1:12" ht="15.5" x14ac:dyDescent="0.25">
      <c r="A10" s="87"/>
      <c r="B10" s="100"/>
      <c r="C10" s="87"/>
      <c r="D10" s="87"/>
      <c r="E10" s="161">
        <f t="shared" si="0"/>
        <v>0</v>
      </c>
      <c r="F10" s="103"/>
      <c r="G10" s="103"/>
      <c r="H10" s="101">
        <f t="shared" si="1"/>
        <v>0</v>
      </c>
      <c r="I10" s="101"/>
      <c r="J10" s="87"/>
      <c r="K10" s="100"/>
    </row>
    <row r="11" spans="1:12" ht="15.5" x14ac:dyDescent="0.25">
      <c r="A11" s="87"/>
      <c r="B11" s="100"/>
      <c r="C11" s="105"/>
      <c r="D11" s="87"/>
      <c r="E11" s="161">
        <f t="shared" si="0"/>
        <v>0</v>
      </c>
      <c r="F11" s="103"/>
      <c r="G11" s="103"/>
      <c r="H11" s="101">
        <f t="shared" si="1"/>
        <v>0</v>
      </c>
      <c r="I11" s="101"/>
      <c r="J11" s="87"/>
      <c r="K11" s="100"/>
    </row>
    <row r="12" spans="1:12" ht="15.5" x14ac:dyDescent="0.25">
      <c r="A12" s="100"/>
      <c r="B12" s="100"/>
      <c r="C12" s="100"/>
      <c r="D12" s="100"/>
      <c r="E12" s="161">
        <f t="shared" si="0"/>
        <v>0</v>
      </c>
      <c r="F12" s="100"/>
      <c r="G12" s="100"/>
      <c r="H12" s="101">
        <f t="shared" si="1"/>
        <v>0</v>
      </c>
      <c r="I12" s="101"/>
      <c r="J12" s="87"/>
      <c r="K12" s="100"/>
    </row>
    <row r="13" spans="1:12" ht="16.5" customHeight="1" x14ac:dyDescent="0.25">
      <c r="A13" s="730"/>
      <c r="B13" s="730"/>
      <c r="C13" s="730"/>
      <c r="D13" s="97"/>
      <c r="E13" s="97"/>
      <c r="G13" s="106" t="s">
        <v>92</v>
      </c>
      <c r="H13" s="162">
        <f>SUM(H4:H12)</f>
        <v>0</v>
      </c>
      <c r="I13" s="98"/>
      <c r="J13" s="98"/>
      <c r="K13" s="94"/>
    </row>
    <row r="15" spans="1:12" ht="13" x14ac:dyDescent="0.25">
      <c r="A15" s="174" t="s">
        <v>120</v>
      </c>
      <c r="B15" s="731" t="s">
        <v>122</v>
      </c>
      <c r="C15" s="731"/>
      <c r="D15" s="731"/>
      <c r="E15" s="731"/>
      <c r="F15" s="731"/>
      <c r="G15" s="731"/>
      <c r="H15" s="731"/>
      <c r="I15" s="731"/>
      <c r="J15" s="731"/>
      <c r="K15" s="731"/>
    </row>
    <row r="16" spans="1:12" ht="15.5" x14ac:dyDescent="0.25">
      <c r="B16" s="172"/>
    </row>
    <row r="17" spans="1:11" ht="13" x14ac:dyDescent="0.3">
      <c r="A17" s="36" t="s">
        <v>58</v>
      </c>
      <c r="B17" s="661" t="s">
        <v>25</v>
      </c>
      <c r="C17" s="661"/>
      <c r="D17" s="661"/>
      <c r="E17" s="661"/>
      <c r="F17" s="661"/>
      <c r="G17" s="661"/>
      <c r="H17" s="661"/>
      <c r="I17" s="661"/>
      <c r="J17" s="661"/>
      <c r="K17" s="661"/>
    </row>
    <row r="18" spans="1:11" x14ac:dyDescent="0.25">
      <c r="A18" s="149"/>
      <c r="B18" s="149"/>
      <c r="C18" s="149"/>
      <c r="D18" s="149"/>
      <c r="E18" s="149"/>
      <c r="F18" s="149"/>
      <c r="G18" s="149"/>
      <c r="H18" s="149"/>
      <c r="I18" s="149"/>
      <c r="J18" s="149"/>
      <c r="K18" s="149"/>
    </row>
    <row r="19" spans="1:11" ht="13" x14ac:dyDescent="0.3">
      <c r="A19" s="36" t="s">
        <v>22</v>
      </c>
      <c r="B19" s="661" t="s">
        <v>127</v>
      </c>
      <c r="C19" s="661"/>
      <c r="D19" s="661"/>
      <c r="E19" s="661"/>
      <c r="F19" s="661"/>
      <c r="G19" s="661"/>
      <c r="H19" s="661"/>
      <c r="I19" s="661"/>
      <c r="J19" s="661"/>
      <c r="K19" s="661"/>
    </row>
  </sheetData>
  <mergeCells count="4">
    <mergeCell ref="A13:C13"/>
    <mergeCell ref="B17:K17"/>
    <mergeCell ref="B19:K19"/>
    <mergeCell ref="B15:K15"/>
  </mergeCells>
  <phoneticPr fontId="4" type="noConversion"/>
  <dataValidations count="1">
    <dataValidation type="list" showInputMessage="1" showErrorMessage="1" sqref="J4:J12" xr:uid="{00000000-0002-0000-1A00-000000000000}">
      <formula1>$L$4:$L$5</formula1>
    </dataValidation>
  </dataValidations>
  <pageMargins left="0.75" right="0.75" top="1" bottom="1" header="0.5" footer="0.5"/>
  <pageSetup scale="75"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
    <pageSetUpPr fitToPage="1"/>
  </sheetPr>
  <dimension ref="A1:O23"/>
  <sheetViews>
    <sheetView workbookViewId="0">
      <selection activeCell="A2" sqref="A2:H2"/>
    </sheetView>
  </sheetViews>
  <sheetFormatPr defaultColWidth="8.81640625" defaultRowHeight="12.5" x14ac:dyDescent="0.25"/>
  <cols>
    <col min="1" max="1" width="12" customWidth="1"/>
    <col min="2" max="2" width="23.1796875" customWidth="1"/>
    <col min="3" max="3" width="13" customWidth="1"/>
    <col min="4" max="4" width="15" customWidth="1"/>
    <col min="5" max="6" width="15.1796875" customWidth="1"/>
    <col min="7" max="7" width="16.81640625" customWidth="1"/>
    <col min="8" max="8" width="14.1796875" customWidth="1"/>
    <col min="9" max="9" width="15.81640625" customWidth="1"/>
    <col min="10" max="10" width="14.1796875" customWidth="1"/>
    <col min="11" max="11" width="16.1796875" hidden="1" customWidth="1"/>
  </cols>
  <sheetData>
    <row r="1" spans="1:15" ht="15.5" x14ac:dyDescent="0.35">
      <c r="A1" s="108" t="s">
        <v>130</v>
      </c>
      <c r="B1" s="109"/>
      <c r="C1" s="109"/>
      <c r="D1" s="159" t="str">
        <f>General!C2</f>
        <v>Proposer's Name</v>
      </c>
      <c r="E1" s="109"/>
      <c r="F1" s="109"/>
      <c r="G1" s="109"/>
      <c r="H1" s="109"/>
      <c r="I1" s="109"/>
      <c r="J1" s="109"/>
      <c r="K1" s="71"/>
      <c r="L1" s="71"/>
      <c r="M1" s="71"/>
      <c r="N1" s="71"/>
      <c r="O1" s="71"/>
    </row>
    <row r="2" spans="1:15" ht="15.5" x14ac:dyDescent="0.35">
      <c r="A2" s="83"/>
      <c r="B2" s="83"/>
      <c r="C2" s="83"/>
      <c r="D2" s="83"/>
      <c r="E2" s="83"/>
      <c r="F2" s="83"/>
      <c r="G2" s="83"/>
      <c r="H2" s="83"/>
      <c r="I2" s="83"/>
      <c r="J2" s="83"/>
      <c r="K2" s="71"/>
      <c r="L2" s="71"/>
      <c r="M2" s="71"/>
      <c r="N2" s="71"/>
      <c r="O2" s="71"/>
    </row>
    <row r="3" spans="1:15" ht="77.5" x14ac:dyDescent="0.35">
      <c r="A3" s="111" t="s">
        <v>141</v>
      </c>
      <c r="B3" s="110" t="s">
        <v>8</v>
      </c>
      <c r="C3" s="110" t="s">
        <v>6</v>
      </c>
      <c r="D3" s="110" t="s">
        <v>9</v>
      </c>
      <c r="E3" s="110" t="s">
        <v>10</v>
      </c>
      <c r="F3" s="111" t="s">
        <v>90</v>
      </c>
      <c r="G3" s="111" t="s">
        <v>23</v>
      </c>
      <c r="H3" s="112" t="s">
        <v>64</v>
      </c>
      <c r="I3" s="107" t="s">
        <v>128</v>
      </c>
      <c r="J3" s="107" t="s">
        <v>69</v>
      </c>
      <c r="L3" s="71"/>
      <c r="M3" s="71"/>
      <c r="N3" s="71"/>
      <c r="O3" s="71"/>
    </row>
    <row r="4" spans="1:15" ht="15.5" x14ac:dyDescent="0.35">
      <c r="A4" s="57" t="s">
        <v>71</v>
      </c>
      <c r="B4" s="59"/>
      <c r="C4" s="60"/>
      <c r="D4" s="61"/>
      <c r="E4" s="62">
        <f>C4*D4</f>
        <v>0</v>
      </c>
      <c r="F4" s="62"/>
      <c r="G4" s="58"/>
      <c r="H4" s="85"/>
      <c r="I4" s="87"/>
      <c r="J4" s="87"/>
      <c r="K4" s="146" t="s">
        <v>104</v>
      </c>
      <c r="L4" s="71"/>
      <c r="M4" s="71"/>
      <c r="N4" s="71"/>
      <c r="O4" s="71"/>
    </row>
    <row r="5" spans="1:15" ht="15.5" x14ac:dyDescent="0.35">
      <c r="A5" s="58">
        <v>1</v>
      </c>
      <c r="B5" s="59"/>
      <c r="C5" s="60"/>
      <c r="D5" s="61"/>
      <c r="E5" s="62">
        <f t="shared" ref="E5:E12" si="0">C5*D5</f>
        <v>0</v>
      </c>
      <c r="F5" s="62"/>
      <c r="G5" s="58"/>
      <c r="H5" s="86"/>
      <c r="I5" s="87"/>
      <c r="J5" s="87"/>
      <c r="K5" s="146" t="s">
        <v>106</v>
      </c>
      <c r="L5" s="71"/>
      <c r="M5" s="71"/>
      <c r="N5" s="71"/>
      <c r="O5" s="71"/>
    </row>
    <row r="6" spans="1:15" ht="15.5" x14ac:dyDescent="0.35">
      <c r="A6" s="58">
        <v>2</v>
      </c>
      <c r="B6" s="59"/>
      <c r="C6" s="60"/>
      <c r="D6" s="61"/>
      <c r="E6" s="62">
        <f t="shared" si="0"/>
        <v>0</v>
      </c>
      <c r="F6" s="62"/>
      <c r="G6" s="58"/>
      <c r="H6" s="85"/>
      <c r="I6" s="87"/>
      <c r="J6" s="87"/>
      <c r="L6" s="71"/>
      <c r="M6" s="71"/>
      <c r="N6" s="71"/>
      <c r="O6" s="71"/>
    </row>
    <row r="7" spans="1:15" ht="15.5" x14ac:dyDescent="0.35">
      <c r="A7" s="58">
        <v>3</v>
      </c>
      <c r="B7" s="59"/>
      <c r="C7" s="60"/>
      <c r="D7" s="61"/>
      <c r="E7" s="62">
        <f t="shared" si="0"/>
        <v>0</v>
      </c>
      <c r="F7" s="62"/>
      <c r="G7" s="58"/>
      <c r="H7" s="85"/>
      <c r="I7" s="87"/>
      <c r="J7" s="87"/>
      <c r="L7" s="71"/>
      <c r="M7" s="71"/>
      <c r="N7" s="71"/>
      <c r="O7" s="71"/>
    </row>
    <row r="8" spans="1:15" ht="15.5" x14ac:dyDescent="0.35">
      <c r="A8" s="57" t="s">
        <v>73</v>
      </c>
      <c r="B8" s="59"/>
      <c r="C8" s="60"/>
      <c r="D8" s="61"/>
      <c r="E8" s="62">
        <f t="shared" si="0"/>
        <v>0</v>
      </c>
      <c r="F8" s="62"/>
      <c r="G8" s="58"/>
      <c r="H8" s="85"/>
      <c r="I8" s="87"/>
      <c r="J8" s="87"/>
      <c r="L8" s="71"/>
      <c r="M8" s="71"/>
      <c r="N8" s="71"/>
      <c r="O8" s="71"/>
    </row>
    <row r="9" spans="1:15" ht="15.5" x14ac:dyDescent="0.35">
      <c r="A9" s="58">
        <v>4</v>
      </c>
      <c r="B9" s="59"/>
      <c r="C9" s="60"/>
      <c r="D9" s="61"/>
      <c r="E9" s="62">
        <f t="shared" si="0"/>
        <v>0</v>
      </c>
      <c r="F9" s="62"/>
      <c r="G9" s="58"/>
      <c r="H9" s="85"/>
      <c r="I9" s="87"/>
      <c r="J9" s="87"/>
      <c r="L9" s="71"/>
      <c r="M9" s="71"/>
      <c r="N9" s="71"/>
      <c r="O9" s="71"/>
    </row>
    <row r="10" spans="1:15" ht="15.5" x14ac:dyDescent="0.35">
      <c r="A10" s="58">
        <v>5</v>
      </c>
      <c r="B10" s="59"/>
      <c r="C10" s="60"/>
      <c r="D10" s="61"/>
      <c r="E10" s="62">
        <f t="shared" si="0"/>
        <v>0</v>
      </c>
      <c r="F10" s="62"/>
      <c r="G10" s="58"/>
      <c r="H10" s="85"/>
      <c r="I10" s="87"/>
      <c r="J10" s="87"/>
      <c r="L10" s="71"/>
      <c r="M10" s="71"/>
      <c r="N10" s="71"/>
      <c r="O10" s="71"/>
    </row>
    <row r="11" spans="1:15" ht="15.5" x14ac:dyDescent="0.35">
      <c r="A11" s="58">
        <v>6</v>
      </c>
      <c r="B11" s="59"/>
      <c r="C11" s="60"/>
      <c r="D11" s="61"/>
      <c r="E11" s="62">
        <f t="shared" si="0"/>
        <v>0</v>
      </c>
      <c r="F11" s="62"/>
      <c r="G11" s="58"/>
      <c r="H11" s="85"/>
      <c r="I11" s="87"/>
      <c r="J11" s="87"/>
      <c r="L11" s="71"/>
      <c r="M11" s="71"/>
      <c r="N11" s="71"/>
      <c r="O11" s="71"/>
    </row>
    <row r="12" spans="1:15" ht="15.5" x14ac:dyDescent="0.35">
      <c r="A12" s="58">
        <v>7</v>
      </c>
      <c r="B12" s="59"/>
      <c r="C12" s="63"/>
      <c r="D12" s="61"/>
      <c r="E12" s="62">
        <f t="shared" si="0"/>
        <v>0</v>
      </c>
      <c r="F12" s="64"/>
      <c r="G12" s="65"/>
      <c r="H12" s="66"/>
      <c r="I12" s="87"/>
      <c r="J12" s="93"/>
      <c r="L12" s="71"/>
      <c r="M12" s="71"/>
      <c r="N12" s="71"/>
      <c r="O12" s="71"/>
    </row>
    <row r="13" spans="1:15" ht="15.5" x14ac:dyDescent="0.35">
      <c r="A13" s="67"/>
      <c r="B13" s="68"/>
      <c r="C13" s="69"/>
      <c r="D13" s="70" t="s">
        <v>93</v>
      </c>
      <c r="E13" s="163">
        <f>SUM(E4:E12)</f>
        <v>0</v>
      </c>
      <c r="F13" s="95"/>
      <c r="G13" s="77"/>
      <c r="H13" s="71"/>
      <c r="I13" s="71"/>
      <c r="J13" s="71"/>
      <c r="K13" s="71"/>
      <c r="L13" s="71"/>
      <c r="M13" s="71"/>
      <c r="N13" s="71"/>
      <c r="O13" s="71"/>
    </row>
    <row r="14" spans="1:15" ht="15.5" x14ac:dyDescent="0.35">
      <c r="A14" s="71"/>
      <c r="B14" s="71"/>
      <c r="C14" s="71"/>
      <c r="D14" s="71"/>
      <c r="E14" s="76"/>
      <c r="H14" s="71"/>
      <c r="I14" s="71"/>
      <c r="J14" s="71"/>
      <c r="K14" s="71"/>
      <c r="L14" s="71"/>
      <c r="M14" s="71"/>
      <c r="N14" s="71"/>
      <c r="O14" s="71"/>
    </row>
    <row r="15" spans="1:15" ht="15.75" customHeight="1" x14ac:dyDescent="0.35">
      <c r="A15" s="167"/>
      <c r="B15" s="75"/>
      <c r="C15" s="75"/>
      <c r="D15" s="75"/>
      <c r="E15" s="75"/>
      <c r="F15" s="75"/>
      <c r="G15" s="75"/>
      <c r="H15" s="75"/>
      <c r="I15" s="75"/>
      <c r="J15" s="75"/>
      <c r="K15" s="71"/>
      <c r="L15" s="170"/>
      <c r="M15" s="71"/>
      <c r="N15" s="71"/>
      <c r="O15" s="71"/>
    </row>
    <row r="16" spans="1:15" ht="180" customHeight="1" x14ac:dyDescent="0.35">
      <c r="A16" s="167" t="s">
        <v>120</v>
      </c>
      <c r="B16" s="688" t="s">
        <v>454</v>
      </c>
      <c r="C16" s="733"/>
      <c r="D16" s="733"/>
      <c r="E16" s="733"/>
      <c r="F16" s="733"/>
      <c r="G16" s="733"/>
      <c r="H16" s="733"/>
      <c r="I16" s="733"/>
      <c r="J16" s="733"/>
      <c r="K16" s="71"/>
      <c r="L16" s="169"/>
      <c r="M16" s="71"/>
      <c r="N16" s="71"/>
      <c r="O16" s="71"/>
    </row>
    <row r="17" spans="1:15" ht="15.5" x14ac:dyDescent="0.35">
      <c r="A17" s="71"/>
      <c r="B17" s="71"/>
      <c r="C17" s="71"/>
      <c r="D17" s="71"/>
      <c r="E17" s="71"/>
      <c r="F17" s="71"/>
      <c r="G17" s="71"/>
      <c r="H17" s="71"/>
      <c r="I17" s="71"/>
      <c r="J17" s="71"/>
      <c r="K17" s="71"/>
      <c r="L17" s="71"/>
      <c r="M17" s="71"/>
      <c r="N17" s="71"/>
      <c r="O17" s="71"/>
    </row>
    <row r="18" spans="1:15" ht="40.5" customHeight="1" x14ac:dyDescent="0.35">
      <c r="A18" s="167" t="s">
        <v>58</v>
      </c>
      <c r="B18" s="696" t="s">
        <v>129</v>
      </c>
      <c r="C18" s="696"/>
      <c r="D18" s="696"/>
      <c r="E18" s="696"/>
      <c r="F18" s="696"/>
      <c r="G18" s="696"/>
      <c r="H18" s="696"/>
      <c r="I18" s="696"/>
      <c r="J18" s="696"/>
      <c r="K18" s="71"/>
      <c r="L18" s="71"/>
      <c r="M18" s="71"/>
      <c r="N18" s="71"/>
      <c r="O18" s="71"/>
    </row>
    <row r="19" spans="1:15" ht="15.5" x14ac:dyDescent="0.35">
      <c r="A19" s="36"/>
      <c r="B19" s="36"/>
      <c r="C19" s="36"/>
      <c r="D19" s="36"/>
      <c r="E19" s="36"/>
      <c r="F19" s="36"/>
      <c r="G19" s="36"/>
      <c r="H19" s="36"/>
      <c r="I19" s="36"/>
      <c r="J19" s="36"/>
      <c r="K19" s="71"/>
      <c r="L19" s="71"/>
      <c r="M19" s="71"/>
      <c r="N19" s="71"/>
      <c r="O19" s="71"/>
    </row>
    <row r="20" spans="1:15" ht="15.5" x14ac:dyDescent="0.35">
      <c r="A20" s="36" t="s">
        <v>59</v>
      </c>
      <c r="B20" s="661" t="s">
        <v>131</v>
      </c>
      <c r="C20" s="661"/>
      <c r="D20" s="661"/>
      <c r="E20" s="661"/>
      <c r="F20" s="661"/>
      <c r="G20" s="661"/>
      <c r="H20" s="661"/>
      <c r="I20" s="661"/>
      <c r="J20" s="661"/>
      <c r="K20" s="71"/>
      <c r="L20" s="71"/>
      <c r="M20" s="71"/>
      <c r="N20" s="71"/>
      <c r="O20" s="71"/>
    </row>
    <row r="21" spans="1:15" ht="15.5" x14ac:dyDescent="0.35">
      <c r="A21" s="36"/>
      <c r="B21" s="36"/>
      <c r="C21" s="36"/>
      <c r="D21" s="36"/>
      <c r="E21" s="36"/>
      <c r="F21" s="36"/>
      <c r="G21" s="36"/>
      <c r="H21" s="36"/>
      <c r="I21" s="36"/>
      <c r="J21" s="36"/>
      <c r="K21" s="71"/>
      <c r="L21" s="71"/>
      <c r="M21" s="71"/>
      <c r="N21" s="71"/>
      <c r="O21" s="71"/>
    </row>
    <row r="22" spans="1:15" ht="28.5" customHeight="1" x14ac:dyDescent="0.3">
      <c r="A22" s="167" t="s">
        <v>60</v>
      </c>
      <c r="B22" s="732" t="s">
        <v>147</v>
      </c>
      <c r="C22" s="732"/>
      <c r="D22" s="732"/>
      <c r="E22" s="732"/>
      <c r="F22" s="732"/>
      <c r="G22" s="732"/>
      <c r="H22" s="732"/>
      <c r="I22" s="732"/>
      <c r="J22" s="732"/>
    </row>
    <row r="23" spans="1:15" x14ac:dyDescent="0.25">
      <c r="B23" s="146"/>
    </row>
  </sheetData>
  <mergeCells count="4">
    <mergeCell ref="B22:J22"/>
    <mergeCell ref="B18:J18"/>
    <mergeCell ref="B20:J20"/>
    <mergeCell ref="B16:J16"/>
  </mergeCells>
  <phoneticPr fontId="4" type="noConversion"/>
  <dataValidations count="1">
    <dataValidation type="list" showInputMessage="1" showErrorMessage="1" sqref="I4:I12" xr:uid="{00000000-0002-0000-1B00-000000000000}">
      <formula1>$K$4:$K$5</formula1>
    </dataValidation>
  </dataValidations>
  <pageMargins left="0.75" right="0.75" top="1" bottom="1" header="0.5" footer="0.5"/>
  <pageSetup scale="80" orientation="landscape" horizontalDpi="1200" verticalDpi="1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pageSetUpPr fitToPage="1"/>
  </sheetPr>
  <dimension ref="A1:P50"/>
  <sheetViews>
    <sheetView topLeftCell="A12" workbookViewId="0">
      <selection activeCell="B19" sqref="B19:M20"/>
    </sheetView>
  </sheetViews>
  <sheetFormatPr defaultColWidth="8.81640625" defaultRowHeight="12.5" x14ac:dyDescent="0.25"/>
  <cols>
    <col min="1" max="1" width="11.81640625" customWidth="1"/>
    <col min="2" max="2" width="20.453125" customWidth="1"/>
    <col min="3" max="3" width="19.1796875" customWidth="1"/>
    <col min="4" max="4" width="20.1796875" customWidth="1"/>
    <col min="5" max="5" width="19.81640625" customWidth="1"/>
    <col min="6" max="6" width="7.1796875" customWidth="1"/>
    <col min="8" max="8" width="11.81640625" customWidth="1"/>
    <col min="9" max="9" width="11.453125" customWidth="1"/>
    <col min="11" max="11" width="10" customWidth="1"/>
    <col min="12" max="13" width="16" customWidth="1"/>
    <col min="14" max="14" width="0" hidden="1" customWidth="1"/>
  </cols>
  <sheetData>
    <row r="1" spans="1:15" ht="15.5" x14ac:dyDescent="0.35">
      <c r="A1" s="178" t="s">
        <v>148</v>
      </c>
      <c r="B1" s="96"/>
      <c r="C1" s="158" t="str">
        <f>General!C2</f>
        <v>Proposer's Name</v>
      </c>
      <c r="D1" s="82"/>
      <c r="E1" s="82"/>
      <c r="F1" s="82"/>
      <c r="G1" s="82"/>
      <c r="H1" s="82"/>
      <c r="I1" s="82"/>
      <c r="J1" s="82"/>
      <c r="K1" s="82"/>
      <c r="L1" s="82"/>
      <c r="M1" s="82"/>
    </row>
    <row r="2" spans="1:15" ht="18.5" x14ac:dyDescent="0.45">
      <c r="A2" s="73"/>
      <c r="B2" s="72"/>
      <c r="C2" s="72"/>
      <c r="D2" s="72"/>
      <c r="E2" s="72"/>
      <c r="F2" s="72"/>
      <c r="G2" s="72"/>
      <c r="H2" s="72"/>
      <c r="I2" s="72"/>
      <c r="J2" s="72"/>
      <c r="K2" s="72"/>
      <c r="L2" s="72"/>
      <c r="M2" s="72"/>
    </row>
    <row r="3" spans="1:15" ht="108.5" x14ac:dyDescent="0.25">
      <c r="A3" s="111" t="s">
        <v>141</v>
      </c>
      <c r="B3" s="107" t="s">
        <v>66</v>
      </c>
      <c r="C3" s="107" t="s">
        <v>62</v>
      </c>
      <c r="D3" s="107" t="s">
        <v>63</v>
      </c>
      <c r="E3" s="107" t="s">
        <v>142</v>
      </c>
      <c r="F3" s="107" t="s">
        <v>6</v>
      </c>
      <c r="G3" s="107" t="s">
        <v>14</v>
      </c>
      <c r="H3" s="107" t="s">
        <v>9</v>
      </c>
      <c r="I3" s="107" t="s">
        <v>15</v>
      </c>
      <c r="J3" s="107" t="s">
        <v>11</v>
      </c>
      <c r="K3" s="107" t="s">
        <v>24</v>
      </c>
      <c r="L3" s="107" t="s">
        <v>143</v>
      </c>
      <c r="M3" s="107" t="s">
        <v>69</v>
      </c>
    </row>
    <row r="4" spans="1:15" ht="15.5" x14ac:dyDescent="0.25">
      <c r="A4" s="104" t="s">
        <v>71</v>
      </c>
      <c r="B4" s="100"/>
      <c r="C4" s="100"/>
      <c r="D4" s="87"/>
      <c r="E4" s="100"/>
      <c r="F4" s="87"/>
      <c r="G4" s="87"/>
      <c r="H4" s="113"/>
      <c r="I4" s="102">
        <f>F4*H4</f>
        <v>0</v>
      </c>
      <c r="J4" s="87"/>
      <c r="K4" s="100"/>
      <c r="L4" s="87"/>
      <c r="M4" s="87"/>
      <c r="N4" s="146" t="s">
        <v>104</v>
      </c>
    </row>
    <row r="5" spans="1:15" ht="15.5" x14ac:dyDescent="0.25">
      <c r="A5" s="87"/>
      <c r="B5" s="100"/>
      <c r="C5" s="100"/>
      <c r="D5" s="87"/>
      <c r="E5" s="100"/>
      <c r="F5" s="87"/>
      <c r="G5" s="87"/>
      <c r="H5" s="113"/>
      <c r="I5" s="102">
        <f t="shared" ref="I5:I8" si="0">F5*H5</f>
        <v>0</v>
      </c>
      <c r="J5" s="87"/>
      <c r="K5" s="100"/>
      <c r="L5" s="87"/>
      <c r="M5" s="87"/>
      <c r="N5" s="146" t="s">
        <v>106</v>
      </c>
    </row>
    <row r="6" spans="1:15" ht="15.5" x14ac:dyDescent="0.25">
      <c r="A6" s="87"/>
      <c r="B6" s="100"/>
      <c r="C6" s="100"/>
      <c r="D6" s="87"/>
      <c r="E6" s="100"/>
      <c r="F6" s="87"/>
      <c r="G6" s="87"/>
      <c r="H6" s="102"/>
      <c r="I6" s="102">
        <f t="shared" si="0"/>
        <v>0</v>
      </c>
      <c r="J6" s="87"/>
      <c r="K6" s="100"/>
      <c r="L6" s="87"/>
      <c r="M6" s="87"/>
    </row>
    <row r="7" spans="1:15" ht="15.5" x14ac:dyDescent="0.25">
      <c r="A7" s="104" t="s">
        <v>73</v>
      </c>
      <c r="B7" s="100"/>
      <c r="C7" s="100"/>
      <c r="D7" s="87"/>
      <c r="E7" s="100"/>
      <c r="F7" s="87"/>
      <c r="G7" s="87"/>
      <c r="H7" s="102"/>
      <c r="I7" s="102"/>
      <c r="J7" s="87"/>
      <c r="K7" s="100"/>
      <c r="L7" s="87"/>
      <c r="M7" s="87"/>
    </row>
    <row r="8" spans="1:15" ht="15.5" x14ac:dyDescent="0.25">
      <c r="A8" s="87"/>
      <c r="B8" s="100"/>
      <c r="C8" s="100"/>
      <c r="D8" s="87"/>
      <c r="E8" s="100"/>
      <c r="F8" s="87"/>
      <c r="G8" s="87"/>
      <c r="H8" s="102"/>
      <c r="I8" s="102">
        <f t="shared" si="0"/>
        <v>0</v>
      </c>
      <c r="J8" s="87"/>
      <c r="K8" s="100"/>
      <c r="L8" s="87"/>
      <c r="M8" s="87"/>
    </row>
    <row r="9" spans="1:15" ht="15.5" x14ac:dyDescent="0.25">
      <c r="A9" s="94"/>
      <c r="B9" s="94"/>
      <c r="C9" s="94"/>
      <c r="D9" s="94"/>
      <c r="E9" s="94"/>
      <c r="F9" s="94"/>
      <c r="H9" s="106" t="s">
        <v>92</v>
      </c>
      <c r="I9" s="164">
        <f>SUM(I4:I8)</f>
        <v>0</v>
      </c>
      <c r="J9" s="94"/>
      <c r="K9" s="94"/>
      <c r="L9" s="94"/>
      <c r="M9" s="94"/>
    </row>
    <row r="11" spans="1:15" ht="183" customHeight="1" x14ac:dyDescent="0.25">
      <c r="A11" s="174" t="s">
        <v>120</v>
      </c>
      <c r="B11" s="688" t="s">
        <v>453</v>
      </c>
      <c r="C11" s="734"/>
      <c r="D11" s="734"/>
      <c r="E11" s="734"/>
      <c r="F11" s="734"/>
      <c r="G11" s="734"/>
      <c r="H11" s="734"/>
      <c r="I11" s="734"/>
      <c r="J11" s="734"/>
      <c r="K11" s="734"/>
      <c r="L11" s="734"/>
      <c r="M11" s="734"/>
    </row>
    <row r="12" spans="1:15" ht="15.5" x14ac:dyDescent="0.25">
      <c r="O12" s="169"/>
    </row>
    <row r="13" spans="1:15" ht="15.75" customHeight="1" x14ac:dyDescent="0.3">
      <c r="A13" s="36" t="s">
        <v>58</v>
      </c>
      <c r="B13" s="484" t="s">
        <v>135</v>
      </c>
      <c r="C13" s="484"/>
      <c r="D13" s="484"/>
      <c r="E13" s="484"/>
      <c r="F13" s="484"/>
      <c r="G13" s="484"/>
      <c r="H13" s="484"/>
      <c r="I13" s="484"/>
      <c r="J13" s="484"/>
      <c r="K13" s="484"/>
      <c r="L13" s="484"/>
      <c r="M13" s="484"/>
      <c r="N13" s="74"/>
      <c r="O13" s="168"/>
    </row>
    <row r="14" spans="1:15" ht="37.5" customHeight="1" x14ac:dyDescent="0.25">
      <c r="B14" s="484"/>
      <c r="C14" s="484"/>
      <c r="D14" s="484"/>
      <c r="E14" s="484"/>
      <c r="F14" s="484"/>
      <c r="G14" s="484"/>
      <c r="H14" s="484"/>
      <c r="I14" s="484"/>
      <c r="J14" s="484"/>
      <c r="K14" s="484"/>
      <c r="L14" s="484"/>
      <c r="M14" s="484"/>
      <c r="N14" s="74"/>
      <c r="O14" s="173"/>
    </row>
    <row r="15" spans="1:15" ht="14.25" customHeight="1" x14ac:dyDescent="0.35">
      <c r="B15" s="75"/>
      <c r="C15" s="75"/>
      <c r="D15" s="75"/>
      <c r="E15" s="75"/>
      <c r="F15" s="75"/>
      <c r="G15" s="75"/>
      <c r="H15" s="75"/>
      <c r="I15" s="75"/>
      <c r="J15" s="75"/>
      <c r="K15" s="75"/>
      <c r="L15" s="75"/>
      <c r="M15" s="74"/>
      <c r="N15" s="74"/>
      <c r="O15" s="168"/>
    </row>
    <row r="16" spans="1:15" ht="15.5" x14ac:dyDescent="0.35">
      <c r="A16" s="36" t="s">
        <v>59</v>
      </c>
      <c r="B16" s="661" t="s">
        <v>131</v>
      </c>
      <c r="C16" s="661"/>
      <c r="D16" s="661"/>
      <c r="E16" s="661"/>
      <c r="F16" s="661"/>
      <c r="G16" s="661"/>
      <c r="H16" s="661"/>
      <c r="I16" s="661"/>
      <c r="J16" s="661"/>
      <c r="K16" s="71"/>
      <c r="L16" s="71"/>
      <c r="M16" s="71"/>
      <c r="N16" s="71"/>
      <c r="O16" s="71"/>
    </row>
    <row r="17" spans="1:16" ht="15.5" x14ac:dyDescent="0.35">
      <c r="A17" s="71"/>
      <c r="B17" s="71"/>
      <c r="C17" s="71"/>
      <c r="D17" s="71"/>
      <c r="E17" s="71"/>
      <c r="F17" s="71"/>
      <c r="G17" s="71"/>
      <c r="H17" s="71"/>
      <c r="I17" s="71"/>
      <c r="J17" s="71"/>
      <c r="K17" s="71"/>
      <c r="L17" s="71"/>
      <c r="M17" s="71"/>
      <c r="N17" s="71"/>
      <c r="O17" s="168"/>
    </row>
    <row r="18" spans="1:16" ht="15.5" x14ac:dyDescent="0.35">
      <c r="A18" s="36" t="s">
        <v>60</v>
      </c>
      <c r="B18" s="661" t="s">
        <v>68</v>
      </c>
      <c r="C18" s="661"/>
      <c r="D18" s="661"/>
      <c r="E18" s="661"/>
      <c r="F18" s="661"/>
      <c r="G18" s="661"/>
      <c r="H18" s="661"/>
      <c r="I18" s="661"/>
      <c r="J18" s="661"/>
      <c r="K18" s="661"/>
      <c r="L18" s="71"/>
      <c r="M18" s="71"/>
      <c r="N18" s="71"/>
      <c r="O18" s="173"/>
    </row>
    <row r="19" spans="1:16" ht="15.75" customHeight="1" x14ac:dyDescent="0.35">
      <c r="A19" s="36"/>
      <c r="B19" s="165" t="s">
        <v>132</v>
      </c>
      <c r="C19" s="165"/>
      <c r="D19" s="165"/>
      <c r="E19" s="165"/>
      <c r="F19" s="165"/>
      <c r="G19" s="165"/>
      <c r="H19" s="165"/>
      <c r="I19" s="165"/>
      <c r="J19" s="165"/>
      <c r="K19" s="165"/>
      <c r="L19" s="165"/>
      <c r="M19" s="165"/>
      <c r="N19" s="71"/>
    </row>
    <row r="20" spans="1:16" ht="24.75" customHeight="1" x14ac:dyDescent="0.35">
      <c r="A20" s="36"/>
      <c r="B20" s="165"/>
      <c r="C20" s="165"/>
      <c r="D20" s="165"/>
      <c r="E20" s="165"/>
      <c r="F20" s="165"/>
      <c r="G20" s="165"/>
      <c r="H20" s="165"/>
      <c r="I20" s="165"/>
      <c r="J20" s="165"/>
      <c r="K20" s="165"/>
      <c r="L20" s="165"/>
      <c r="M20" s="165"/>
      <c r="N20" s="71"/>
    </row>
    <row r="21" spans="1:16" ht="15.75" customHeight="1" x14ac:dyDescent="0.35">
      <c r="A21" s="36"/>
      <c r="B21" s="165"/>
      <c r="C21" s="165"/>
      <c r="D21" s="165"/>
      <c r="E21" s="165"/>
      <c r="F21" s="165"/>
      <c r="G21" s="165"/>
      <c r="H21" s="165"/>
      <c r="I21" s="165"/>
      <c r="J21" s="165"/>
      <c r="K21" s="165"/>
      <c r="L21" s="75"/>
      <c r="M21" s="71"/>
      <c r="N21" s="71"/>
    </row>
    <row r="22" spans="1:16" ht="15.5" x14ac:dyDescent="0.35">
      <c r="A22" s="36"/>
      <c r="B22" s="666" t="s">
        <v>133</v>
      </c>
      <c r="C22" s="666"/>
      <c r="D22" s="666"/>
      <c r="E22" s="666"/>
      <c r="F22" s="666"/>
      <c r="G22" s="666"/>
      <c r="H22" s="666"/>
      <c r="I22" s="666"/>
      <c r="J22" s="666"/>
      <c r="K22" s="666"/>
      <c r="L22" s="666"/>
      <c r="M22" s="666"/>
      <c r="N22" s="71"/>
    </row>
    <row r="23" spans="1:16" ht="15.5" x14ac:dyDescent="0.35">
      <c r="A23" s="36"/>
      <c r="B23" s="666"/>
      <c r="C23" s="666"/>
      <c r="D23" s="666"/>
      <c r="E23" s="666"/>
      <c r="F23" s="666"/>
      <c r="G23" s="666"/>
      <c r="H23" s="666"/>
      <c r="I23" s="666"/>
      <c r="J23" s="666"/>
      <c r="K23" s="666"/>
      <c r="L23" s="666"/>
      <c r="M23" s="666"/>
      <c r="N23" s="71"/>
    </row>
    <row r="24" spans="1:16" ht="8.25" customHeight="1" x14ac:dyDescent="0.35">
      <c r="A24" s="36"/>
      <c r="B24" s="666"/>
      <c r="C24" s="666"/>
      <c r="D24" s="666"/>
      <c r="E24" s="666"/>
      <c r="F24" s="666"/>
      <c r="G24" s="666"/>
      <c r="H24" s="666"/>
      <c r="I24" s="666"/>
      <c r="J24" s="666"/>
      <c r="K24" s="666"/>
      <c r="L24" s="666"/>
      <c r="M24" s="666"/>
      <c r="N24" s="71"/>
    </row>
    <row r="25" spans="1:16" ht="15.5" x14ac:dyDescent="0.35">
      <c r="A25" s="71"/>
      <c r="B25" s="75"/>
      <c r="C25" s="75"/>
      <c r="D25" s="75"/>
      <c r="E25" s="75"/>
      <c r="F25" s="75"/>
      <c r="G25" s="75"/>
      <c r="H25" s="75"/>
      <c r="I25" s="75"/>
      <c r="J25" s="75"/>
      <c r="K25" s="75"/>
      <c r="L25" s="75"/>
      <c r="M25" s="71"/>
      <c r="N25" s="71"/>
    </row>
    <row r="26" spans="1:16" ht="15.5" x14ac:dyDescent="0.35">
      <c r="A26" s="71"/>
      <c r="B26" s="735" t="s">
        <v>134</v>
      </c>
      <c r="C26" s="735"/>
      <c r="D26" s="735"/>
      <c r="E26" s="735"/>
      <c r="F26" s="735"/>
      <c r="G26" s="735"/>
      <c r="H26" s="735"/>
      <c r="I26" s="735"/>
      <c r="J26" s="735"/>
      <c r="K26" s="735"/>
      <c r="L26" s="735"/>
      <c r="M26" s="735"/>
      <c r="N26" s="71"/>
    </row>
    <row r="27" spans="1:16" ht="12.75" customHeight="1" x14ac:dyDescent="0.35">
      <c r="A27" s="71"/>
      <c r="B27" s="735"/>
      <c r="C27" s="735"/>
      <c r="D27" s="735"/>
      <c r="E27" s="735"/>
      <c r="F27" s="735"/>
      <c r="G27" s="735"/>
      <c r="H27" s="735"/>
      <c r="I27" s="735"/>
      <c r="J27" s="735"/>
      <c r="K27" s="735"/>
      <c r="L27" s="735"/>
      <c r="M27" s="735"/>
      <c r="N27" s="71"/>
    </row>
    <row r="28" spans="1:16" ht="15.5" x14ac:dyDescent="0.35">
      <c r="A28" s="71"/>
      <c r="B28" s="75"/>
      <c r="C28" s="75"/>
      <c r="D28" s="75"/>
      <c r="E28" s="75"/>
      <c r="F28" s="75"/>
      <c r="G28" s="75"/>
      <c r="H28" s="75"/>
      <c r="I28" s="75"/>
      <c r="J28" s="75"/>
      <c r="K28" s="71"/>
      <c r="L28" s="71"/>
      <c r="M28" s="71"/>
      <c r="N28" s="71"/>
    </row>
    <row r="29" spans="1:16" ht="32.25" customHeight="1" x14ac:dyDescent="0.35">
      <c r="A29" s="167" t="s">
        <v>61</v>
      </c>
      <c r="B29" s="696" t="s">
        <v>147</v>
      </c>
      <c r="C29" s="696"/>
      <c r="D29" s="696"/>
      <c r="E29" s="696"/>
      <c r="F29" s="696"/>
      <c r="G29" s="696"/>
      <c r="H29" s="696"/>
      <c r="I29" s="696"/>
      <c r="J29" s="696"/>
      <c r="K29" s="696"/>
      <c r="L29" s="696"/>
      <c r="M29" s="696"/>
      <c r="N29" s="71"/>
      <c r="O29" s="71"/>
      <c r="P29" s="71"/>
    </row>
    <row r="30" spans="1:16" ht="15.5" x14ac:dyDescent="0.25">
      <c r="B30" s="169"/>
    </row>
    <row r="31" spans="1:16" ht="15.5" x14ac:dyDescent="0.3">
      <c r="A31" s="79"/>
      <c r="B31" s="169"/>
    </row>
    <row r="32" spans="1:16" ht="15.5" x14ac:dyDescent="0.25">
      <c r="B32" s="169"/>
    </row>
    <row r="33" spans="1:2" ht="15.5" x14ac:dyDescent="0.3">
      <c r="A33" s="79"/>
      <c r="B33" s="169"/>
    </row>
    <row r="34" spans="1:2" ht="15.5" x14ac:dyDescent="0.25">
      <c r="B34" s="169"/>
    </row>
    <row r="35" spans="1:2" ht="15.5" x14ac:dyDescent="0.3">
      <c r="A35" s="79"/>
      <c r="B35" s="169"/>
    </row>
    <row r="36" spans="1:2" ht="15.5" x14ac:dyDescent="0.25">
      <c r="B36" s="169"/>
    </row>
    <row r="37" spans="1:2" ht="15.5" x14ac:dyDescent="0.3">
      <c r="A37" s="80"/>
      <c r="B37" s="169"/>
    </row>
    <row r="38" spans="1:2" ht="15.5" x14ac:dyDescent="0.25">
      <c r="B38" s="169"/>
    </row>
    <row r="39" spans="1:2" ht="13" x14ac:dyDescent="0.3">
      <c r="A39" s="80"/>
    </row>
    <row r="41" spans="1:2" ht="13" x14ac:dyDescent="0.3">
      <c r="A41" s="80"/>
    </row>
    <row r="43" spans="1:2" ht="13" x14ac:dyDescent="0.3">
      <c r="A43" s="80"/>
    </row>
    <row r="45" spans="1:2" ht="13" x14ac:dyDescent="0.3">
      <c r="A45" s="79"/>
    </row>
    <row r="47" spans="1:2" ht="13" x14ac:dyDescent="0.3">
      <c r="A47" s="79"/>
    </row>
    <row r="50" spans="1:1" ht="13" x14ac:dyDescent="0.3">
      <c r="A50" s="79"/>
    </row>
  </sheetData>
  <mergeCells count="6">
    <mergeCell ref="B11:M11"/>
    <mergeCell ref="B26:M27"/>
    <mergeCell ref="B29:M29"/>
    <mergeCell ref="B18:K18"/>
    <mergeCell ref="B22:M24"/>
    <mergeCell ref="B16:J16"/>
  </mergeCells>
  <phoneticPr fontId="4" type="noConversion"/>
  <dataValidations count="1">
    <dataValidation type="list" showInputMessage="1" showErrorMessage="1" sqref="L4:L8" xr:uid="{00000000-0002-0000-1C00-000000000000}">
      <formula1>$N$4:$N$5</formula1>
    </dataValidation>
  </dataValidations>
  <pageMargins left="0.75" right="0.75" top="1" bottom="1" header="0.5" footer="0.5"/>
  <pageSetup scale="67"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workbookViewId="0">
      <selection activeCell="B30" sqref="B30"/>
    </sheetView>
  </sheetViews>
  <sheetFormatPr defaultColWidth="8.81640625" defaultRowHeight="14" x14ac:dyDescent="0.3"/>
  <cols>
    <col min="1" max="1" width="18.81640625" style="516" customWidth="1"/>
    <col min="2" max="2" width="26.81640625" style="513" customWidth="1"/>
    <col min="3" max="3" width="129.7265625" style="513" customWidth="1"/>
    <col min="4" max="16384" width="8.81640625" style="514"/>
  </cols>
  <sheetData>
    <row r="1" spans="1:3" x14ac:dyDescent="0.3">
      <c r="A1" s="515" t="s">
        <v>465</v>
      </c>
      <c r="B1" s="512" t="s">
        <v>477</v>
      </c>
      <c r="C1" s="512" t="s">
        <v>466</v>
      </c>
    </row>
    <row r="2" spans="1:3" x14ac:dyDescent="0.3">
      <c r="A2" s="516" t="s">
        <v>467</v>
      </c>
      <c r="C2" s="513" t="s">
        <v>468</v>
      </c>
    </row>
    <row r="3" spans="1:3" ht="28" x14ac:dyDescent="0.3">
      <c r="A3" s="516" t="s">
        <v>469</v>
      </c>
      <c r="B3" s="513" t="s">
        <v>479</v>
      </c>
      <c r="C3" s="513" t="s">
        <v>478</v>
      </c>
    </row>
    <row r="4" spans="1:3" x14ac:dyDescent="0.3">
      <c r="A4" s="516" t="s">
        <v>469</v>
      </c>
      <c r="B4" s="513" t="s">
        <v>479</v>
      </c>
      <c r="C4" s="513" t="s">
        <v>470</v>
      </c>
    </row>
    <row r="5" spans="1:3" x14ac:dyDescent="0.3">
      <c r="A5" s="516" t="s">
        <v>469</v>
      </c>
      <c r="B5" s="513" t="s">
        <v>480</v>
      </c>
      <c r="C5" s="513" t="s">
        <v>481</v>
      </c>
    </row>
    <row r="6" spans="1:3" x14ac:dyDescent="0.3">
      <c r="A6" s="516" t="s">
        <v>471</v>
      </c>
      <c r="B6" s="513" t="s">
        <v>479</v>
      </c>
      <c r="C6" s="513" t="s">
        <v>472</v>
      </c>
    </row>
    <row r="7" spans="1:3" x14ac:dyDescent="0.3">
      <c r="A7" s="516" t="s">
        <v>471</v>
      </c>
      <c r="B7" s="513" t="s">
        <v>482</v>
      </c>
      <c r="C7" s="513" t="s">
        <v>484</v>
      </c>
    </row>
    <row r="8" spans="1:3" x14ac:dyDescent="0.3">
      <c r="A8" s="516" t="s">
        <v>471</v>
      </c>
      <c r="B8" s="513" t="s">
        <v>71</v>
      </c>
      <c r="C8" s="513" t="s">
        <v>485</v>
      </c>
    </row>
    <row r="9" spans="1:3" x14ac:dyDescent="0.3">
      <c r="A9" s="516" t="s">
        <v>473</v>
      </c>
      <c r="B9" s="513" t="s">
        <v>483</v>
      </c>
      <c r="C9" s="513" t="s">
        <v>486</v>
      </c>
    </row>
    <row r="10" spans="1:3" x14ac:dyDescent="0.3">
      <c r="A10" s="513" t="s">
        <v>506</v>
      </c>
      <c r="B10" s="513" t="s">
        <v>482</v>
      </c>
      <c r="C10" s="513" t="s">
        <v>487</v>
      </c>
    </row>
    <row r="11" spans="1:3" x14ac:dyDescent="0.3">
      <c r="A11" s="513" t="s">
        <v>506</v>
      </c>
      <c r="B11" s="513" t="s">
        <v>483</v>
      </c>
      <c r="C11" s="513" t="s">
        <v>488</v>
      </c>
    </row>
    <row r="12" spans="1:3" x14ac:dyDescent="0.3">
      <c r="A12" s="513" t="s">
        <v>506</v>
      </c>
      <c r="B12" s="513" t="s">
        <v>482</v>
      </c>
      <c r="C12" s="513" t="s">
        <v>490</v>
      </c>
    </row>
    <row r="13" spans="1:3" x14ac:dyDescent="0.3">
      <c r="A13" s="513" t="s">
        <v>506</v>
      </c>
      <c r="B13" s="513" t="s">
        <v>258</v>
      </c>
      <c r="C13" s="513" t="s">
        <v>493</v>
      </c>
    </row>
    <row r="14" spans="1:3" x14ac:dyDescent="0.3">
      <c r="A14" s="513" t="s">
        <v>506</v>
      </c>
      <c r="B14" s="513" t="s">
        <v>550</v>
      </c>
      <c r="C14" s="513" t="s">
        <v>497</v>
      </c>
    </row>
    <row r="15" spans="1:3" x14ac:dyDescent="0.3">
      <c r="A15" s="513" t="s">
        <v>506</v>
      </c>
      <c r="B15" s="513" t="s">
        <v>480</v>
      </c>
      <c r="C15" s="513" t="s">
        <v>507</v>
      </c>
    </row>
    <row r="16" spans="1:3" x14ac:dyDescent="0.3">
      <c r="A16" s="516" t="s">
        <v>506</v>
      </c>
      <c r="B16" s="513" t="s">
        <v>263</v>
      </c>
      <c r="C16" s="513" t="s">
        <v>510</v>
      </c>
    </row>
    <row r="17" spans="1:3" x14ac:dyDescent="0.3">
      <c r="A17" s="516" t="s">
        <v>506</v>
      </c>
      <c r="B17" s="513" t="s">
        <v>550</v>
      </c>
      <c r="C17" s="513" t="s">
        <v>547</v>
      </c>
    </row>
    <row r="18" spans="1:3" x14ac:dyDescent="0.3">
      <c r="A18" s="516" t="s">
        <v>506</v>
      </c>
      <c r="B18" s="513" t="s">
        <v>545</v>
      </c>
      <c r="C18" s="513" t="s">
        <v>546</v>
      </c>
    </row>
    <row r="19" spans="1:3" x14ac:dyDescent="0.3">
      <c r="A19" s="516" t="s">
        <v>506</v>
      </c>
      <c r="B19" s="513" t="s">
        <v>258</v>
      </c>
      <c r="C19" s="513" t="s">
        <v>549</v>
      </c>
    </row>
    <row r="20" spans="1:3" x14ac:dyDescent="0.3">
      <c r="A20" s="513" t="s">
        <v>563</v>
      </c>
      <c r="B20" s="513" t="s">
        <v>550</v>
      </c>
      <c r="C20" s="513" t="s">
        <v>564</v>
      </c>
    </row>
    <row r="21" spans="1:3" ht="28" x14ac:dyDescent="0.3">
      <c r="A21" s="513" t="s">
        <v>563</v>
      </c>
      <c r="B21" s="513" t="s">
        <v>565</v>
      </c>
      <c r="C21" s="513" t="s">
        <v>566</v>
      </c>
    </row>
    <row r="22" spans="1:3" x14ac:dyDescent="0.3">
      <c r="A22" s="516" t="s">
        <v>563</v>
      </c>
      <c r="B22" s="513" t="s">
        <v>482</v>
      </c>
      <c r="C22" s="513" t="s">
        <v>568</v>
      </c>
    </row>
    <row r="23" spans="1:3" x14ac:dyDescent="0.3">
      <c r="A23" s="513" t="s">
        <v>569</v>
      </c>
      <c r="B23" s="513" t="s">
        <v>483</v>
      </c>
      <c r="C23" s="513" t="s">
        <v>570</v>
      </c>
    </row>
    <row r="24" spans="1:3" x14ac:dyDescent="0.3">
      <c r="A24" s="516" t="s">
        <v>573</v>
      </c>
      <c r="B24" s="513" t="s">
        <v>483</v>
      </c>
      <c r="C24" s="513" t="s">
        <v>575</v>
      </c>
    </row>
    <row r="25" spans="1:3" x14ac:dyDescent="0.3">
      <c r="A25" s="513" t="s">
        <v>577</v>
      </c>
      <c r="B25" s="513" t="s">
        <v>483</v>
      </c>
      <c r="C25" s="513" t="s">
        <v>578</v>
      </c>
    </row>
    <row r="26" spans="1:3" x14ac:dyDescent="0.3">
      <c r="A26" s="513" t="s">
        <v>577</v>
      </c>
      <c r="B26" s="513" t="s">
        <v>579</v>
      </c>
      <c r="C26" s="513" t="s">
        <v>580</v>
      </c>
    </row>
    <row r="27" spans="1:3" x14ac:dyDescent="0.3">
      <c r="A27" s="513" t="s">
        <v>577</v>
      </c>
      <c r="B27" s="513" t="s">
        <v>43</v>
      </c>
      <c r="C27" s="513" t="s">
        <v>581</v>
      </c>
    </row>
    <row r="28" spans="1:3" ht="16.75" customHeight="1" x14ac:dyDescent="0.3">
      <c r="A28" s="513" t="s">
        <v>577</v>
      </c>
      <c r="B28" s="513" t="s">
        <v>565</v>
      </c>
      <c r="C28" s="513" t="s">
        <v>582</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C35"/>
  <sheetViews>
    <sheetView topLeftCell="A19" zoomScaleNormal="100" workbookViewId="0">
      <selection activeCell="B20" sqref="B20:Q22"/>
    </sheetView>
  </sheetViews>
  <sheetFormatPr defaultColWidth="8.81640625" defaultRowHeight="12.5" x14ac:dyDescent="0.25"/>
  <cols>
    <col min="1" max="1" width="14.7265625" bestFit="1" customWidth="1"/>
    <col min="2" max="2" width="19.7265625" customWidth="1"/>
    <col min="3" max="3" width="11.7265625" customWidth="1"/>
    <col min="4" max="4" width="10.81640625" customWidth="1"/>
    <col min="10" max="10" width="9.7265625" customWidth="1"/>
    <col min="11" max="11" width="8.453125" customWidth="1"/>
    <col min="12" max="12" width="11.1796875" bestFit="1" customWidth="1"/>
    <col min="13" max="13" width="9.1796875" bestFit="1" customWidth="1"/>
    <col min="14" max="14" width="12.1796875" customWidth="1"/>
    <col min="16" max="16" width="9.81640625" bestFit="1" customWidth="1"/>
    <col min="17" max="17" width="9.1796875" bestFit="1" customWidth="1"/>
    <col min="18" max="18" width="14.453125" customWidth="1"/>
    <col min="19" max="19" width="9.81640625" bestFit="1" customWidth="1"/>
    <col min="21" max="21" width="9.453125" bestFit="1" customWidth="1"/>
    <col min="23" max="23" width="10.1796875" customWidth="1"/>
    <col min="24" max="24" width="8.7265625" customWidth="1"/>
    <col min="25" max="25" width="9.1796875" customWidth="1"/>
    <col min="26" max="26" width="11.1796875" customWidth="1"/>
    <col min="27" max="27" width="9.453125" bestFit="1" customWidth="1"/>
  </cols>
  <sheetData>
    <row r="1" spans="1:29" s="560" customFormat="1" ht="15.5" x14ac:dyDescent="0.35">
      <c r="A1" s="558" t="s">
        <v>12</v>
      </c>
      <c r="B1" s="774" t="s">
        <v>634</v>
      </c>
      <c r="C1" s="158" t="str">
        <f>General!C2</f>
        <v>Proposer's Name</v>
      </c>
      <c r="D1" s="559"/>
      <c r="E1" s="559"/>
      <c r="F1" s="559"/>
      <c r="G1" s="559"/>
      <c r="H1" s="559"/>
      <c r="I1" s="559"/>
      <c r="J1" s="559"/>
      <c r="K1" s="559"/>
      <c r="L1" s="559"/>
      <c r="M1" s="559"/>
      <c r="N1" s="559"/>
      <c r="O1" s="559"/>
      <c r="P1" s="559"/>
      <c r="Q1" s="559"/>
      <c r="R1" s="559"/>
      <c r="S1" s="559"/>
    </row>
    <row r="2" spans="1:29" s="561" customFormat="1" ht="15.5" x14ac:dyDescent="0.35">
      <c r="C2" s="562"/>
      <c r="D2" s="562"/>
      <c r="E2" s="562"/>
      <c r="F2" s="562"/>
      <c r="G2" s="562"/>
      <c r="H2" s="562"/>
      <c r="I2" s="562"/>
      <c r="J2" s="562"/>
      <c r="K2" s="562"/>
      <c r="L2" s="563"/>
      <c r="M2" s="563"/>
    </row>
    <row r="3" spans="1:29" s="564" customFormat="1" ht="15" thickBot="1" x14ac:dyDescent="0.4">
      <c r="C3" s="564" t="s">
        <v>635</v>
      </c>
    </row>
    <row r="4" spans="1:29" s="575" customFormat="1" ht="87.5" thickBot="1" x14ac:dyDescent="0.4">
      <c r="A4" s="565" t="s">
        <v>636</v>
      </c>
      <c r="B4" s="566" t="s">
        <v>637</v>
      </c>
      <c r="C4" s="565" t="s">
        <v>638</v>
      </c>
      <c r="D4" s="565" t="s">
        <v>639</v>
      </c>
      <c r="E4" s="565" t="s">
        <v>640</v>
      </c>
      <c r="F4" s="565" t="s">
        <v>641</v>
      </c>
      <c r="G4" s="567" t="s">
        <v>642</v>
      </c>
      <c r="H4" s="565" t="s">
        <v>643</v>
      </c>
      <c r="I4" s="565" t="s">
        <v>644</v>
      </c>
      <c r="J4" s="565" t="s">
        <v>645</v>
      </c>
      <c r="K4" s="568" t="s">
        <v>646</v>
      </c>
      <c r="L4" s="569" t="s">
        <v>647</v>
      </c>
      <c r="M4" s="568" t="s">
        <v>648</v>
      </c>
      <c r="N4" s="569" t="s">
        <v>649</v>
      </c>
      <c r="O4" s="568" t="s">
        <v>650</v>
      </c>
      <c r="P4" s="565" t="s">
        <v>651</v>
      </c>
      <c r="Q4" s="565" t="s">
        <v>652</v>
      </c>
      <c r="R4" s="569" t="s">
        <v>653</v>
      </c>
      <c r="S4" s="568" t="s">
        <v>654</v>
      </c>
      <c r="T4" s="565" t="s">
        <v>655</v>
      </c>
      <c r="U4" s="569" t="s">
        <v>656</v>
      </c>
      <c r="V4" s="568" t="s">
        <v>657</v>
      </c>
      <c r="W4" s="570" t="s">
        <v>658</v>
      </c>
      <c r="X4" s="570" t="s">
        <v>659</v>
      </c>
      <c r="Y4" s="571" t="s">
        <v>660</v>
      </c>
      <c r="Z4" s="568" t="s">
        <v>661</v>
      </c>
      <c r="AA4" s="572" t="s">
        <v>662</v>
      </c>
      <c r="AB4" s="573" t="s">
        <v>663</v>
      </c>
      <c r="AC4" s="574" t="s">
        <v>664</v>
      </c>
    </row>
    <row r="5" spans="1:29" s="575" customFormat="1" ht="14.5" x14ac:dyDescent="0.35">
      <c r="A5" s="576"/>
      <c r="B5" s="576"/>
      <c r="C5" s="576"/>
      <c r="D5" s="576"/>
      <c r="E5" s="577"/>
      <c r="F5" s="577"/>
      <c r="G5" s="578"/>
      <c r="H5" s="579">
        <f t="shared" ref="H5:H8" si="0">IF((F5&gt;0),F5-1,0)</f>
        <v>0</v>
      </c>
      <c r="I5" s="579">
        <f t="shared" ref="I5:I13" si="1">IF(F5&gt;2,F5-2,0)</f>
        <v>0</v>
      </c>
      <c r="J5" s="579">
        <f t="shared" ref="J5:J13" si="2">IF(F5&lt;=2,F5,F5-I5)</f>
        <v>0</v>
      </c>
      <c r="K5" s="580"/>
      <c r="L5" s="581">
        <f t="shared" ref="L5:L13" si="3">+K5*E5</f>
        <v>0</v>
      </c>
      <c r="M5" s="580"/>
      <c r="N5" s="581">
        <f t="shared" ref="N5:N13" si="4">M5*E5*H5</f>
        <v>0</v>
      </c>
      <c r="O5" s="580"/>
      <c r="P5" s="775">
        <f t="shared" ref="P5:P8" si="5">+O5*E5*I5</f>
        <v>0</v>
      </c>
      <c r="Q5" s="775">
        <f t="shared" ref="Q5:Q8" si="6">(+O5*E5*J5)*0.75</f>
        <v>0</v>
      </c>
      <c r="R5" s="583">
        <f t="shared" ref="R5:R13" si="7">SUM(P5:Q5)</f>
        <v>0</v>
      </c>
      <c r="S5" s="584"/>
      <c r="T5" s="585"/>
      <c r="U5" s="586">
        <f>T5*S5*H5</f>
        <v>0</v>
      </c>
      <c r="V5" s="587"/>
      <c r="W5" s="588"/>
      <c r="X5" s="585"/>
      <c r="Y5" s="586">
        <f>W5*V5*X5</f>
        <v>0</v>
      </c>
      <c r="Z5" s="589"/>
      <c r="AA5" s="590"/>
      <c r="AB5" s="591">
        <f>+Y5+U5+R5+N5+L5+Z5+AA5</f>
        <v>0</v>
      </c>
      <c r="AC5" s="592">
        <f>+AB5*G5</f>
        <v>0</v>
      </c>
    </row>
    <row r="6" spans="1:29" s="575" customFormat="1" ht="14.5" x14ac:dyDescent="0.35">
      <c r="A6" s="576"/>
      <c r="B6" s="576"/>
      <c r="C6" s="576"/>
      <c r="D6" s="576"/>
      <c r="E6" s="577"/>
      <c r="F6" s="577"/>
      <c r="G6" s="578"/>
      <c r="H6" s="579">
        <f t="shared" si="0"/>
        <v>0</v>
      </c>
      <c r="I6" s="579">
        <f t="shared" si="1"/>
        <v>0</v>
      </c>
      <c r="J6" s="579">
        <f t="shared" si="2"/>
        <v>0</v>
      </c>
      <c r="K6" s="580"/>
      <c r="L6" s="581">
        <f t="shared" si="3"/>
        <v>0</v>
      </c>
      <c r="M6" s="580"/>
      <c r="N6" s="581">
        <f t="shared" si="4"/>
        <v>0</v>
      </c>
      <c r="O6" s="580"/>
      <c r="P6" s="775">
        <f t="shared" si="5"/>
        <v>0</v>
      </c>
      <c r="Q6" s="775">
        <f t="shared" si="6"/>
        <v>0</v>
      </c>
      <c r="R6" s="583">
        <f t="shared" si="7"/>
        <v>0</v>
      </c>
      <c r="S6" s="584"/>
      <c r="T6" s="585"/>
      <c r="U6" s="586">
        <f t="shared" ref="U6:U13" si="8">T6*S6*H6</f>
        <v>0</v>
      </c>
      <c r="V6" s="587"/>
      <c r="W6" s="588"/>
      <c r="X6" s="585"/>
      <c r="Y6" s="586">
        <f t="shared" ref="Y6:Y13" si="9">W6*V6*X6</f>
        <v>0</v>
      </c>
      <c r="Z6" s="589"/>
      <c r="AA6" s="590"/>
      <c r="AB6" s="591">
        <f>+Y6+U6+R6+N6+L6+Z6+AA6</f>
        <v>0</v>
      </c>
      <c r="AC6" s="592">
        <f>+AB6*G6</f>
        <v>0</v>
      </c>
    </row>
    <row r="7" spans="1:29" s="575" customFormat="1" ht="14.5" x14ac:dyDescent="0.35">
      <c r="A7" s="576"/>
      <c r="B7" s="576"/>
      <c r="C7" s="576"/>
      <c r="D7" s="576"/>
      <c r="E7" s="577"/>
      <c r="F7" s="577"/>
      <c r="G7" s="578"/>
      <c r="H7" s="579">
        <f t="shared" si="0"/>
        <v>0</v>
      </c>
      <c r="I7" s="579">
        <f t="shared" si="1"/>
        <v>0</v>
      </c>
      <c r="J7" s="579">
        <f t="shared" si="2"/>
        <v>0</v>
      </c>
      <c r="K7" s="580"/>
      <c r="L7" s="581">
        <f t="shared" si="3"/>
        <v>0</v>
      </c>
      <c r="M7" s="580"/>
      <c r="N7" s="581">
        <f t="shared" si="4"/>
        <v>0</v>
      </c>
      <c r="O7" s="580"/>
      <c r="P7" s="775">
        <f t="shared" si="5"/>
        <v>0</v>
      </c>
      <c r="Q7" s="775">
        <f t="shared" si="6"/>
        <v>0</v>
      </c>
      <c r="R7" s="583">
        <f t="shared" si="7"/>
        <v>0</v>
      </c>
      <c r="S7" s="584"/>
      <c r="T7" s="585"/>
      <c r="U7" s="586">
        <f t="shared" si="8"/>
        <v>0</v>
      </c>
      <c r="V7" s="587"/>
      <c r="W7" s="588"/>
      <c r="X7" s="585"/>
      <c r="Y7" s="586">
        <f t="shared" si="9"/>
        <v>0</v>
      </c>
      <c r="Z7" s="589"/>
      <c r="AA7" s="590"/>
      <c r="AB7" s="591">
        <f>+Y7+U7+R7+N7+L7+Z7+AA7</f>
        <v>0</v>
      </c>
      <c r="AC7" s="592">
        <f>+AB7*G7</f>
        <v>0</v>
      </c>
    </row>
    <row r="8" spans="1:29" s="575" customFormat="1" ht="14.5" x14ac:dyDescent="0.35">
      <c r="A8" s="576"/>
      <c r="B8" s="576"/>
      <c r="C8" s="576"/>
      <c r="D8" s="576"/>
      <c r="E8" s="577"/>
      <c r="F8" s="577"/>
      <c r="G8" s="578"/>
      <c r="H8" s="579">
        <f t="shared" si="0"/>
        <v>0</v>
      </c>
      <c r="I8" s="579">
        <f t="shared" si="1"/>
        <v>0</v>
      </c>
      <c r="J8" s="579">
        <f t="shared" si="2"/>
        <v>0</v>
      </c>
      <c r="K8" s="580"/>
      <c r="L8" s="581">
        <f t="shared" si="3"/>
        <v>0</v>
      </c>
      <c r="M8" s="580"/>
      <c r="N8" s="581">
        <f t="shared" si="4"/>
        <v>0</v>
      </c>
      <c r="O8" s="580"/>
      <c r="P8" s="775">
        <f t="shared" si="5"/>
        <v>0</v>
      </c>
      <c r="Q8" s="775">
        <f t="shared" si="6"/>
        <v>0</v>
      </c>
      <c r="R8" s="583">
        <f t="shared" si="7"/>
        <v>0</v>
      </c>
      <c r="S8" s="584"/>
      <c r="T8" s="585"/>
      <c r="U8" s="586">
        <f t="shared" si="8"/>
        <v>0</v>
      </c>
      <c r="V8" s="587"/>
      <c r="W8" s="588"/>
      <c r="X8" s="585"/>
      <c r="Y8" s="586">
        <f t="shared" si="9"/>
        <v>0</v>
      </c>
      <c r="Z8" s="589"/>
      <c r="AA8" s="590"/>
      <c r="AB8" s="591">
        <f>+Y8+U8+R8+N8+L8+Z8+AA8</f>
        <v>0</v>
      </c>
      <c r="AC8" s="592">
        <f>+AB8*G8</f>
        <v>0</v>
      </c>
    </row>
    <row r="9" spans="1:29" s="575" customFormat="1" ht="14.5" x14ac:dyDescent="0.35">
      <c r="A9" s="662" t="s">
        <v>665</v>
      </c>
      <c r="B9" s="663"/>
      <c r="C9" s="593"/>
      <c r="D9" s="593"/>
      <c r="E9" s="594"/>
      <c r="F9" s="594"/>
      <c r="G9" s="595"/>
      <c r="H9" s="596"/>
      <c r="I9" s="596"/>
      <c r="J9" s="596"/>
      <c r="K9" s="597"/>
      <c r="L9" s="598"/>
      <c r="M9" s="597"/>
      <c r="N9" s="598"/>
      <c r="O9" s="597"/>
      <c r="P9" s="599"/>
      <c r="Q9" s="599"/>
      <c r="R9" s="600"/>
      <c r="S9" s="601"/>
      <c r="T9" s="602"/>
      <c r="U9" s="603"/>
      <c r="V9" s="604"/>
      <c r="W9" s="605"/>
      <c r="X9" s="602"/>
      <c r="Y9" s="603"/>
      <c r="Z9" s="606"/>
      <c r="AA9" s="607"/>
      <c r="AB9" s="608"/>
      <c r="AC9" s="609">
        <f>SUM(AC5:AC8)</f>
        <v>0</v>
      </c>
    </row>
    <row r="10" spans="1:29" s="575" customFormat="1" ht="14.5" x14ac:dyDescent="0.35">
      <c r="A10" s="576"/>
      <c r="B10" s="576"/>
      <c r="C10" s="576"/>
      <c r="D10" s="576"/>
      <c r="E10" s="577"/>
      <c r="F10" s="577"/>
      <c r="G10" s="578"/>
      <c r="H10" s="579">
        <f>IF((F10&gt;0),F10-1,0)</f>
        <v>0</v>
      </c>
      <c r="I10" s="579">
        <f t="shared" si="1"/>
        <v>0</v>
      </c>
      <c r="J10" s="579">
        <f t="shared" si="2"/>
        <v>0</v>
      </c>
      <c r="K10" s="580"/>
      <c r="L10" s="581">
        <f t="shared" si="3"/>
        <v>0</v>
      </c>
      <c r="M10" s="580"/>
      <c r="N10" s="581">
        <f t="shared" si="4"/>
        <v>0</v>
      </c>
      <c r="O10" s="580"/>
      <c r="P10" s="582"/>
      <c r="Q10" s="582"/>
      <c r="R10" s="583">
        <f t="shared" si="7"/>
        <v>0</v>
      </c>
      <c r="S10" s="584"/>
      <c r="T10" s="585"/>
      <c r="U10" s="586">
        <f t="shared" si="8"/>
        <v>0</v>
      </c>
      <c r="V10" s="587"/>
      <c r="W10" s="588"/>
      <c r="X10" s="585"/>
      <c r="Y10" s="586">
        <f t="shared" si="9"/>
        <v>0</v>
      </c>
      <c r="Z10" s="589"/>
      <c r="AA10" s="590"/>
      <c r="AB10" s="591">
        <f>+Y10+U10+R10+N10+L10+Z10+AA10</f>
        <v>0</v>
      </c>
      <c r="AC10" s="592">
        <f>+AB10*G10</f>
        <v>0</v>
      </c>
    </row>
    <row r="11" spans="1:29" s="575" customFormat="1" ht="14.5" x14ac:dyDescent="0.35">
      <c r="A11" s="576"/>
      <c r="B11" s="576"/>
      <c r="C11" s="576"/>
      <c r="D11" s="576"/>
      <c r="E11" s="577"/>
      <c r="F11" s="577"/>
      <c r="G11" s="578"/>
      <c r="H11" s="579">
        <f t="shared" ref="H11:H13" si="10">IF((F11&gt;0),F11-1,0)</f>
        <v>0</v>
      </c>
      <c r="I11" s="579">
        <f t="shared" si="1"/>
        <v>0</v>
      </c>
      <c r="J11" s="579">
        <f t="shared" si="2"/>
        <v>0</v>
      </c>
      <c r="K11" s="580"/>
      <c r="L11" s="581">
        <f t="shared" si="3"/>
        <v>0</v>
      </c>
      <c r="M11" s="580"/>
      <c r="N11" s="581">
        <f t="shared" si="4"/>
        <v>0</v>
      </c>
      <c r="O11" s="580"/>
      <c r="P11" s="582"/>
      <c r="Q11" s="582"/>
      <c r="R11" s="583">
        <f t="shared" si="7"/>
        <v>0</v>
      </c>
      <c r="S11" s="584"/>
      <c r="T11" s="585"/>
      <c r="U11" s="586">
        <f t="shared" si="8"/>
        <v>0</v>
      </c>
      <c r="V11" s="587"/>
      <c r="W11" s="588"/>
      <c r="X11" s="585"/>
      <c r="Y11" s="586">
        <f t="shared" si="9"/>
        <v>0</v>
      </c>
      <c r="Z11" s="589"/>
      <c r="AA11" s="590"/>
      <c r="AB11" s="591">
        <f>+Y11+U11+R11+N11+L11+Z11+AA11</f>
        <v>0</v>
      </c>
      <c r="AC11" s="592">
        <f>+AB11*G11</f>
        <v>0</v>
      </c>
    </row>
    <row r="12" spans="1:29" s="575" customFormat="1" ht="14.5" x14ac:dyDescent="0.35">
      <c r="A12" s="576"/>
      <c r="B12" s="576"/>
      <c r="C12" s="576"/>
      <c r="D12" s="576"/>
      <c r="E12" s="577"/>
      <c r="F12" s="577"/>
      <c r="G12" s="578"/>
      <c r="H12" s="579">
        <f t="shared" si="10"/>
        <v>0</v>
      </c>
      <c r="I12" s="579">
        <f t="shared" si="1"/>
        <v>0</v>
      </c>
      <c r="J12" s="579">
        <f t="shared" si="2"/>
        <v>0</v>
      </c>
      <c r="K12" s="580"/>
      <c r="L12" s="581">
        <f t="shared" si="3"/>
        <v>0</v>
      </c>
      <c r="M12" s="580"/>
      <c r="N12" s="581">
        <f t="shared" si="4"/>
        <v>0</v>
      </c>
      <c r="O12" s="580"/>
      <c r="P12" s="582"/>
      <c r="Q12" s="582"/>
      <c r="R12" s="583">
        <f t="shared" si="7"/>
        <v>0</v>
      </c>
      <c r="S12" s="584"/>
      <c r="T12" s="585"/>
      <c r="U12" s="586">
        <f t="shared" si="8"/>
        <v>0</v>
      </c>
      <c r="V12" s="587"/>
      <c r="W12" s="588"/>
      <c r="X12" s="585"/>
      <c r="Y12" s="586">
        <f t="shared" si="9"/>
        <v>0</v>
      </c>
      <c r="Z12" s="589"/>
      <c r="AA12" s="590"/>
      <c r="AB12" s="591">
        <f>+Y12+U12+R12+N12+L12+Z12+AA12</f>
        <v>0</v>
      </c>
      <c r="AC12" s="592">
        <f>+AB12*G12</f>
        <v>0</v>
      </c>
    </row>
    <row r="13" spans="1:29" s="575" customFormat="1" ht="14.5" x14ac:dyDescent="0.35">
      <c r="A13" s="576"/>
      <c r="B13" s="576"/>
      <c r="C13" s="576"/>
      <c r="D13" s="576"/>
      <c r="E13" s="577"/>
      <c r="F13" s="577"/>
      <c r="G13" s="578"/>
      <c r="H13" s="579">
        <f t="shared" si="10"/>
        <v>0</v>
      </c>
      <c r="I13" s="579">
        <f t="shared" si="1"/>
        <v>0</v>
      </c>
      <c r="J13" s="579">
        <f t="shared" si="2"/>
        <v>0</v>
      </c>
      <c r="K13" s="580"/>
      <c r="L13" s="581">
        <f t="shared" si="3"/>
        <v>0</v>
      </c>
      <c r="M13" s="580"/>
      <c r="N13" s="581">
        <f t="shared" si="4"/>
        <v>0</v>
      </c>
      <c r="O13" s="580"/>
      <c r="P13" s="582"/>
      <c r="Q13" s="582"/>
      <c r="R13" s="583">
        <f t="shared" si="7"/>
        <v>0</v>
      </c>
      <c r="S13" s="584"/>
      <c r="T13" s="585"/>
      <c r="U13" s="586">
        <f t="shared" si="8"/>
        <v>0</v>
      </c>
      <c r="V13" s="587"/>
      <c r="W13" s="588"/>
      <c r="X13" s="585"/>
      <c r="Y13" s="586">
        <f t="shared" si="9"/>
        <v>0</v>
      </c>
      <c r="Z13" s="589"/>
      <c r="AA13" s="590"/>
      <c r="AB13" s="591">
        <f>+Y13+U13+R13+N13+L13+Z13+AA13</f>
        <v>0</v>
      </c>
      <c r="AC13" s="592">
        <f>+AB13*G13</f>
        <v>0</v>
      </c>
    </row>
    <row r="14" spans="1:29" s="575" customFormat="1" ht="14.5" x14ac:dyDescent="0.35">
      <c r="A14" s="662" t="s">
        <v>666</v>
      </c>
      <c r="B14" s="663"/>
      <c r="C14" s="593"/>
      <c r="D14" s="593"/>
      <c r="E14" s="594"/>
      <c r="F14" s="594"/>
      <c r="G14" s="595"/>
      <c r="H14" s="596"/>
      <c r="I14" s="596"/>
      <c r="J14" s="596"/>
      <c r="K14" s="597"/>
      <c r="L14" s="598"/>
      <c r="M14" s="597"/>
      <c r="N14" s="598"/>
      <c r="O14" s="597"/>
      <c r="P14" s="599"/>
      <c r="Q14" s="599"/>
      <c r="R14" s="600"/>
      <c r="S14" s="601"/>
      <c r="T14" s="602"/>
      <c r="U14" s="603"/>
      <c r="V14" s="604"/>
      <c r="W14" s="605"/>
      <c r="X14" s="602"/>
      <c r="Y14" s="603"/>
      <c r="Z14" s="606"/>
      <c r="AA14" s="607"/>
      <c r="AB14" s="608"/>
      <c r="AC14" s="609">
        <f>SUM(AC10:AC13)</f>
        <v>0</v>
      </c>
    </row>
    <row r="15" spans="1:29" s="575" customFormat="1" ht="15" thickBot="1" x14ac:dyDescent="0.4">
      <c r="A15" s="610" t="s">
        <v>667</v>
      </c>
      <c r="B15" s="611"/>
      <c r="C15" s="612"/>
      <c r="D15" s="613"/>
      <c r="E15" s="614"/>
      <c r="F15" s="614"/>
      <c r="G15" s="615"/>
      <c r="H15" s="616"/>
      <c r="I15" s="616"/>
      <c r="J15" s="616"/>
      <c r="K15" s="617"/>
      <c r="L15" s="618"/>
      <c r="M15" s="617"/>
      <c r="N15" s="618"/>
      <c r="O15" s="617"/>
      <c r="P15" s="619"/>
      <c r="Q15" s="619"/>
      <c r="R15" s="619"/>
      <c r="S15" s="617"/>
      <c r="T15" s="620"/>
      <c r="U15" s="618"/>
      <c r="V15" s="621"/>
      <c r="W15" s="622"/>
      <c r="X15" s="622"/>
      <c r="Y15" s="618"/>
      <c r="Z15" s="621"/>
      <c r="AA15" s="619"/>
      <c r="AB15" s="623"/>
      <c r="AC15" s="624">
        <f>AC9+AC14</f>
        <v>0</v>
      </c>
    </row>
    <row r="16" spans="1:29" ht="15.5" x14ac:dyDescent="0.35">
      <c r="B16" s="71"/>
      <c r="C16" s="71"/>
      <c r="D16" s="71"/>
      <c r="E16" s="71"/>
      <c r="F16" s="71"/>
      <c r="G16" s="71"/>
      <c r="H16" s="71"/>
      <c r="I16" s="71"/>
      <c r="J16" s="71"/>
      <c r="K16" s="71"/>
      <c r="L16" s="71"/>
      <c r="M16" s="71"/>
      <c r="N16" s="71"/>
      <c r="O16" s="71"/>
      <c r="P16" s="71"/>
      <c r="Q16" s="71"/>
      <c r="R16" s="71"/>
      <c r="S16" s="71"/>
    </row>
    <row r="17" spans="1:21" ht="15.5" x14ac:dyDescent="0.35">
      <c r="B17" s="71"/>
      <c r="C17" s="71"/>
      <c r="D17" s="71"/>
      <c r="E17" s="71"/>
      <c r="F17" s="71"/>
      <c r="G17" s="71"/>
      <c r="H17" s="71"/>
      <c r="I17" s="71"/>
      <c r="J17" s="71"/>
      <c r="K17" s="71"/>
      <c r="L17" s="71"/>
      <c r="M17" s="71"/>
      <c r="N17" s="71"/>
      <c r="O17" s="71"/>
      <c r="P17" s="71"/>
      <c r="Q17" s="71"/>
      <c r="R17" s="71"/>
      <c r="S17" s="71"/>
    </row>
    <row r="18" spans="1:21" ht="135" customHeight="1" x14ac:dyDescent="0.35">
      <c r="A18" s="167" t="s">
        <v>120</v>
      </c>
      <c r="B18" s="664" t="s">
        <v>668</v>
      </c>
      <c r="C18" s="665"/>
      <c r="D18" s="665"/>
      <c r="E18" s="665"/>
      <c r="F18" s="665"/>
      <c r="G18" s="665"/>
      <c r="H18" s="665"/>
      <c r="I18" s="665"/>
      <c r="J18" s="665"/>
      <c r="K18" s="665"/>
      <c r="L18" s="665"/>
      <c r="M18" s="665"/>
      <c r="N18" s="665"/>
      <c r="O18" s="665"/>
      <c r="P18" s="665"/>
      <c r="Q18" s="665"/>
      <c r="R18" s="169"/>
      <c r="S18" s="71"/>
    </row>
    <row r="19" spans="1:21" ht="15.5" x14ac:dyDescent="0.35">
      <c r="B19" s="71"/>
      <c r="C19" s="71"/>
      <c r="D19" s="71"/>
      <c r="E19" s="71"/>
      <c r="F19" s="71"/>
      <c r="G19" s="71"/>
      <c r="H19" s="71"/>
      <c r="I19" s="71"/>
      <c r="J19" s="71"/>
      <c r="K19" s="71"/>
      <c r="L19" s="71"/>
      <c r="M19" s="71"/>
      <c r="N19" s="71"/>
      <c r="O19" s="71"/>
      <c r="P19" s="71"/>
      <c r="Q19" s="71"/>
      <c r="R19" s="169"/>
      <c r="S19" s="71"/>
    </row>
    <row r="20" spans="1:21" ht="12.75" customHeight="1" x14ac:dyDescent="0.3">
      <c r="A20" s="36" t="s">
        <v>16</v>
      </c>
      <c r="B20" s="165" t="s">
        <v>67</v>
      </c>
      <c r="C20" s="165"/>
      <c r="D20" s="165"/>
      <c r="E20" s="165"/>
      <c r="F20" s="165"/>
      <c r="G20" s="165"/>
      <c r="H20" s="165"/>
      <c r="I20" s="165"/>
      <c r="J20" s="165"/>
      <c r="K20" s="165"/>
      <c r="L20" s="165"/>
      <c r="M20" s="165"/>
      <c r="N20" s="165"/>
      <c r="O20" s="165"/>
      <c r="P20" s="165"/>
      <c r="Q20" s="165"/>
      <c r="R20" s="169"/>
      <c r="S20" s="74"/>
      <c r="T20" s="74"/>
      <c r="U20" s="74"/>
    </row>
    <row r="21" spans="1:21" ht="0.75" customHeight="1" x14ac:dyDescent="0.3">
      <c r="A21" s="36"/>
      <c r="B21" s="165"/>
      <c r="C21" s="165"/>
      <c r="D21" s="165"/>
      <c r="E21" s="165"/>
      <c r="F21" s="165"/>
      <c r="G21" s="165"/>
      <c r="H21" s="165"/>
      <c r="I21" s="165"/>
      <c r="J21" s="165"/>
      <c r="K21" s="165"/>
      <c r="L21" s="165"/>
      <c r="M21" s="165"/>
      <c r="N21" s="165"/>
      <c r="O21" s="165"/>
      <c r="P21" s="165"/>
      <c r="Q21" s="165"/>
      <c r="R21" s="169"/>
      <c r="S21" s="74"/>
      <c r="T21" s="74"/>
      <c r="U21" s="74"/>
    </row>
    <row r="22" spans="1:21" ht="6" hidden="1" customHeight="1" x14ac:dyDescent="0.3">
      <c r="A22" s="36"/>
      <c r="B22" s="165"/>
      <c r="C22" s="165"/>
      <c r="D22" s="165"/>
      <c r="E22" s="165"/>
      <c r="F22" s="165"/>
      <c r="G22" s="165"/>
      <c r="H22" s="165"/>
      <c r="I22" s="165"/>
      <c r="J22" s="165"/>
      <c r="K22" s="165"/>
      <c r="L22" s="165"/>
      <c r="M22" s="165"/>
      <c r="N22" s="165"/>
      <c r="O22" s="165"/>
      <c r="P22" s="165"/>
      <c r="Q22" s="165"/>
      <c r="R22" s="169" t="s">
        <v>119</v>
      </c>
      <c r="S22" s="74"/>
      <c r="T22" s="74"/>
      <c r="U22" s="74"/>
    </row>
    <row r="23" spans="1:21" ht="14.25" customHeight="1" x14ac:dyDescent="0.3">
      <c r="A23" s="36"/>
      <c r="B23" s="36"/>
      <c r="C23" s="165"/>
      <c r="D23" s="165"/>
      <c r="E23" s="165"/>
      <c r="F23" s="165"/>
      <c r="G23" s="165"/>
      <c r="H23" s="165"/>
      <c r="I23" s="165"/>
      <c r="J23" s="165"/>
      <c r="K23" s="165"/>
      <c r="L23" s="165"/>
      <c r="M23" s="165"/>
      <c r="N23" s="165"/>
      <c r="O23" s="165"/>
      <c r="P23" s="165"/>
      <c r="Q23" s="165"/>
      <c r="R23" s="169"/>
      <c r="S23" s="74"/>
      <c r="T23" s="74"/>
      <c r="U23" s="74"/>
    </row>
    <row r="24" spans="1:21" ht="15" customHeight="1" x14ac:dyDescent="0.35">
      <c r="A24" s="36" t="s">
        <v>22</v>
      </c>
      <c r="B24" s="661" t="s">
        <v>123</v>
      </c>
      <c r="C24" s="661"/>
      <c r="D24" s="661"/>
      <c r="E24" s="661"/>
      <c r="F24" s="661"/>
      <c r="G24" s="661"/>
      <c r="H24" s="661"/>
      <c r="I24" s="661"/>
      <c r="J24" s="661"/>
      <c r="K24" s="661"/>
      <c r="L24" s="661"/>
      <c r="M24" s="661"/>
      <c r="N24" s="661"/>
      <c r="O24" s="661"/>
      <c r="P24" s="661"/>
      <c r="Q24" s="661"/>
      <c r="R24" s="169"/>
      <c r="S24" s="71"/>
    </row>
    <row r="25" spans="1:21" ht="15" customHeight="1" x14ac:dyDescent="0.35">
      <c r="A25" s="36"/>
      <c r="B25" s="36"/>
      <c r="C25" s="36"/>
      <c r="D25" s="36"/>
      <c r="E25" s="36"/>
      <c r="F25" s="36"/>
      <c r="G25" s="36"/>
      <c r="H25" s="36"/>
      <c r="I25" s="36"/>
      <c r="J25" s="36"/>
      <c r="K25" s="36"/>
      <c r="L25" s="36"/>
      <c r="M25" s="36"/>
      <c r="N25" s="36"/>
      <c r="O25" s="36"/>
      <c r="P25" s="36"/>
      <c r="Q25" s="36"/>
      <c r="R25" s="71"/>
      <c r="S25" s="71"/>
    </row>
    <row r="26" spans="1:21" ht="13" x14ac:dyDescent="0.3">
      <c r="A26" s="36" t="s">
        <v>60</v>
      </c>
      <c r="B26" s="661" t="s">
        <v>81</v>
      </c>
      <c r="C26" s="661"/>
      <c r="D26" s="661"/>
      <c r="E26" s="661"/>
      <c r="F26" s="661"/>
      <c r="G26" s="661"/>
      <c r="H26" s="661"/>
      <c r="I26" s="661"/>
      <c r="J26" s="661"/>
      <c r="K26" s="661"/>
      <c r="L26" s="661"/>
      <c r="M26" s="661"/>
      <c r="N26" s="661"/>
      <c r="O26" s="661"/>
      <c r="P26" s="661"/>
      <c r="Q26" s="661"/>
    </row>
    <row r="27" spans="1:21" ht="13" x14ac:dyDescent="0.3">
      <c r="A27" s="36"/>
      <c r="B27" s="36"/>
      <c r="C27" s="36"/>
      <c r="D27" s="36"/>
      <c r="E27" s="36"/>
      <c r="F27" s="36"/>
      <c r="G27" s="36"/>
      <c r="H27" s="36"/>
      <c r="I27" s="36"/>
      <c r="J27" s="36"/>
      <c r="K27" s="36"/>
      <c r="L27" s="36"/>
      <c r="M27" s="36"/>
      <c r="N27" s="36"/>
      <c r="O27" s="36"/>
      <c r="P27" s="36"/>
      <c r="Q27" s="36" t="s">
        <v>94</v>
      </c>
    </row>
    <row r="28" spans="1:21" ht="15.5" x14ac:dyDescent="0.35">
      <c r="B28" s="149"/>
      <c r="C28" s="71"/>
      <c r="D28" s="149"/>
      <c r="E28" s="149"/>
      <c r="F28" s="149"/>
      <c r="G28" s="149"/>
      <c r="H28" s="149"/>
      <c r="I28" s="149"/>
      <c r="J28" s="149"/>
      <c r="K28" s="149"/>
      <c r="L28" s="149"/>
      <c r="M28" s="149"/>
      <c r="N28" s="149"/>
      <c r="O28" s="149"/>
    </row>
    <row r="30" spans="1:21" ht="15.5" x14ac:dyDescent="0.25">
      <c r="B30" s="169"/>
    </row>
    <row r="31" spans="1:21" ht="15.5" x14ac:dyDescent="0.25">
      <c r="B31" s="169"/>
    </row>
    <row r="32" spans="1:21" ht="15.5" x14ac:dyDescent="0.25">
      <c r="B32" s="169"/>
    </row>
    <row r="33" spans="2:2" ht="15.5" x14ac:dyDescent="0.25">
      <c r="B33" s="169"/>
    </row>
    <row r="34" spans="2:2" ht="15.5" x14ac:dyDescent="0.25">
      <c r="B34" s="169"/>
    </row>
    <row r="35" spans="2:2" ht="15.5" x14ac:dyDescent="0.25">
      <c r="B35" s="169"/>
    </row>
  </sheetData>
  <mergeCells count="5">
    <mergeCell ref="B26:Q26"/>
    <mergeCell ref="A9:B9"/>
    <mergeCell ref="A14:B14"/>
    <mergeCell ref="B18:Q18"/>
    <mergeCell ref="B24:Q24"/>
  </mergeCells>
  <pageMargins left="0.75" right="0.75" top="1" bottom="1" header="0.5" footer="0.5"/>
  <pageSetup scale="72" orientation="landscape" horizontalDpi="1200" verticalDpi="12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5">
    <pageSetUpPr fitToPage="1"/>
  </sheetPr>
  <dimension ref="A1:O29"/>
  <sheetViews>
    <sheetView zoomScaleNormal="100" workbookViewId="0"/>
  </sheetViews>
  <sheetFormatPr defaultColWidth="8.81640625" defaultRowHeight="12.5" x14ac:dyDescent="0.25"/>
  <cols>
    <col min="1" max="1" width="26.1796875" customWidth="1"/>
    <col min="2" max="2" width="11.1796875" customWidth="1"/>
    <col min="3" max="3" width="11.81640625" customWidth="1"/>
    <col min="4" max="4" width="15.453125" customWidth="1"/>
    <col min="5" max="5" width="12.453125" customWidth="1"/>
    <col min="6" max="6" width="14.1796875" customWidth="1"/>
    <col min="7" max="7" width="16" customWidth="1"/>
    <col min="8" max="8" width="17.1796875" customWidth="1"/>
    <col min="9" max="9" width="0" hidden="1" customWidth="1"/>
  </cols>
  <sheetData>
    <row r="1" spans="1:14" ht="15.5" x14ac:dyDescent="0.35">
      <c r="A1" s="178" t="s">
        <v>144</v>
      </c>
      <c r="B1" s="96"/>
      <c r="C1" s="96"/>
      <c r="D1" s="160" t="str">
        <f>General!C2</f>
        <v>Proposer's Name</v>
      </c>
      <c r="E1" s="96"/>
      <c r="F1" s="96"/>
      <c r="G1" s="96"/>
      <c r="H1" s="96"/>
      <c r="I1" s="71"/>
      <c r="J1" s="71"/>
      <c r="K1" s="71"/>
    </row>
    <row r="2" spans="1:14" ht="15.5" x14ac:dyDescent="0.35">
      <c r="A2" s="78"/>
      <c r="B2" s="71"/>
      <c r="C2" s="71"/>
      <c r="D2" s="71"/>
      <c r="E2" s="71"/>
      <c r="F2" s="71"/>
      <c r="G2" s="71"/>
      <c r="H2" s="71"/>
      <c r="I2" s="71"/>
      <c r="J2" s="71"/>
      <c r="K2" s="71"/>
    </row>
    <row r="3" spans="1:14" ht="77.5" x14ac:dyDescent="0.35">
      <c r="A3" s="119" t="s">
        <v>145</v>
      </c>
      <c r="B3" s="119" t="s">
        <v>6</v>
      </c>
      <c r="C3" s="119" t="s">
        <v>14</v>
      </c>
      <c r="D3" s="119" t="s">
        <v>9</v>
      </c>
      <c r="E3" s="119" t="s">
        <v>15</v>
      </c>
      <c r="F3" s="119" t="s">
        <v>64</v>
      </c>
      <c r="G3" s="119" t="s">
        <v>136</v>
      </c>
      <c r="H3" s="119" t="s">
        <v>69</v>
      </c>
      <c r="I3" s="71"/>
      <c r="J3" s="71"/>
      <c r="K3" s="71"/>
    </row>
    <row r="4" spans="1:14" ht="15.5" x14ac:dyDescent="0.35">
      <c r="A4" s="114" t="s">
        <v>71</v>
      </c>
      <c r="B4" s="115"/>
      <c r="C4" s="115"/>
      <c r="D4" s="116"/>
      <c r="E4" s="117">
        <f>B4*D4</f>
        <v>0</v>
      </c>
      <c r="F4" s="115"/>
      <c r="G4" s="115"/>
      <c r="H4" s="115"/>
      <c r="I4" s="71" t="s">
        <v>104</v>
      </c>
      <c r="J4" s="71"/>
      <c r="K4" s="71"/>
    </row>
    <row r="5" spans="1:14" ht="15.5" x14ac:dyDescent="0.35">
      <c r="A5" s="118"/>
      <c r="B5" s="115"/>
      <c r="C5" s="115"/>
      <c r="D5" s="116"/>
      <c r="E5" s="117">
        <f t="shared" ref="E5:E10" si="0">B5*D5</f>
        <v>0</v>
      </c>
      <c r="F5" s="115"/>
      <c r="G5" s="115"/>
      <c r="H5" s="115"/>
      <c r="I5" s="71" t="s">
        <v>106</v>
      </c>
      <c r="J5" s="71"/>
      <c r="K5" s="71"/>
    </row>
    <row r="6" spans="1:14" ht="15.5" x14ac:dyDescent="0.35">
      <c r="A6" s="118"/>
      <c r="B6" s="115"/>
      <c r="C6" s="115"/>
      <c r="D6" s="117"/>
      <c r="E6" s="117">
        <f t="shared" si="0"/>
        <v>0</v>
      </c>
      <c r="F6" s="115"/>
      <c r="G6" s="115"/>
      <c r="H6" s="115"/>
      <c r="I6" s="71"/>
      <c r="J6" s="71"/>
      <c r="K6" s="71"/>
    </row>
    <row r="7" spans="1:14" ht="15.5" x14ac:dyDescent="0.35">
      <c r="A7" s="114" t="s">
        <v>73</v>
      </c>
      <c r="B7" s="115"/>
      <c r="C7" s="115"/>
      <c r="D7" s="117"/>
      <c r="E7" s="117">
        <f t="shared" si="0"/>
        <v>0</v>
      </c>
      <c r="F7" s="115"/>
      <c r="G7" s="115"/>
      <c r="H7" s="115"/>
      <c r="I7" s="71"/>
      <c r="J7" s="71"/>
      <c r="K7" s="71"/>
    </row>
    <row r="8" spans="1:14" ht="15.5" x14ac:dyDescent="0.35">
      <c r="A8" s="118"/>
      <c r="B8" s="115"/>
      <c r="C8" s="115"/>
      <c r="D8" s="117"/>
      <c r="E8" s="117">
        <f t="shared" si="0"/>
        <v>0</v>
      </c>
      <c r="F8" s="115"/>
      <c r="G8" s="115"/>
      <c r="H8" s="115"/>
      <c r="I8" s="71"/>
      <c r="J8" s="71"/>
      <c r="K8" s="71"/>
    </row>
    <row r="9" spans="1:14" ht="15.5" x14ac:dyDescent="0.35">
      <c r="A9" s="118"/>
      <c r="B9" s="115"/>
      <c r="C9" s="115"/>
      <c r="D9" s="117"/>
      <c r="E9" s="117">
        <f t="shared" si="0"/>
        <v>0</v>
      </c>
      <c r="F9" s="115"/>
      <c r="G9" s="115"/>
      <c r="H9" s="115"/>
      <c r="I9" s="71"/>
      <c r="J9" s="71"/>
      <c r="K9" s="71"/>
    </row>
    <row r="10" spans="1:14" ht="15.5" x14ac:dyDescent="0.35">
      <c r="A10" s="118"/>
      <c r="B10" s="115"/>
      <c r="C10" s="115"/>
      <c r="D10" s="117"/>
      <c r="E10" s="117">
        <f t="shared" si="0"/>
        <v>0</v>
      </c>
      <c r="F10" s="115"/>
      <c r="G10" s="115"/>
      <c r="H10" s="115"/>
      <c r="I10" s="71"/>
      <c r="J10" s="71"/>
      <c r="K10" s="71"/>
    </row>
    <row r="11" spans="1:14" ht="16.5" customHeight="1" x14ac:dyDescent="0.35">
      <c r="A11" s="97"/>
      <c r="B11" s="71"/>
      <c r="D11" s="120" t="s">
        <v>92</v>
      </c>
      <c r="E11" s="151">
        <f>SUM(E4:E10)</f>
        <v>0</v>
      </c>
      <c r="F11" s="94"/>
      <c r="G11" s="94"/>
      <c r="H11" s="71"/>
      <c r="I11" s="71"/>
      <c r="J11" s="71"/>
    </row>
    <row r="12" spans="1:14" ht="15.5" x14ac:dyDescent="0.35">
      <c r="A12" s="71"/>
      <c r="B12" s="71"/>
      <c r="C12" s="71"/>
      <c r="D12" s="71"/>
      <c r="E12" s="71"/>
      <c r="F12" s="71"/>
      <c r="G12" s="71"/>
      <c r="H12" s="71"/>
      <c r="I12" s="71"/>
      <c r="J12" s="71"/>
    </row>
    <row r="13" spans="1:14" ht="15.5" x14ac:dyDescent="0.35">
      <c r="A13" s="71"/>
      <c r="B13" s="71"/>
      <c r="C13" s="71"/>
      <c r="D13" s="71"/>
      <c r="E13" s="71"/>
      <c r="F13" s="71"/>
      <c r="G13" s="71"/>
      <c r="H13" s="71"/>
      <c r="I13" s="71"/>
      <c r="J13" s="71"/>
    </row>
    <row r="14" spans="1:14" s="175" customFormat="1" ht="158.25" customHeight="1" x14ac:dyDescent="0.25">
      <c r="A14" s="174" t="s">
        <v>120</v>
      </c>
      <c r="B14" s="688" t="s">
        <v>455</v>
      </c>
      <c r="C14" s="731"/>
      <c r="D14" s="731"/>
      <c r="E14" s="731"/>
      <c r="F14" s="731"/>
      <c r="G14" s="731"/>
      <c r="H14" s="731"/>
      <c r="I14" s="731"/>
      <c r="J14" s="731"/>
      <c r="K14" s="731"/>
      <c r="L14" s="731"/>
      <c r="M14" s="731"/>
      <c r="N14" s="731"/>
    </row>
    <row r="15" spans="1:14" ht="15.5" x14ac:dyDescent="0.35">
      <c r="A15" s="71"/>
      <c r="B15" s="71"/>
      <c r="C15" s="71"/>
      <c r="D15" s="71"/>
      <c r="E15" s="71"/>
      <c r="F15" s="71"/>
      <c r="G15" s="71"/>
      <c r="H15" s="71"/>
      <c r="I15" s="71"/>
      <c r="J15" s="71"/>
    </row>
    <row r="16" spans="1:14" ht="13" x14ac:dyDescent="0.3">
      <c r="A16" s="36" t="s">
        <v>58</v>
      </c>
      <c r="B16" s="666" t="s">
        <v>65</v>
      </c>
      <c r="C16" s="666"/>
      <c r="D16" s="666"/>
      <c r="E16" s="666"/>
      <c r="F16" s="666"/>
      <c r="G16" s="666"/>
      <c r="H16" s="666"/>
      <c r="I16" s="666"/>
      <c r="J16" s="666"/>
    </row>
    <row r="17" spans="1:15" ht="13" x14ac:dyDescent="0.3">
      <c r="A17" s="36"/>
      <c r="B17" s="165"/>
      <c r="C17" s="165"/>
      <c r="D17" s="165"/>
      <c r="E17" s="165"/>
      <c r="F17" s="165"/>
      <c r="G17" s="165"/>
      <c r="H17" s="165"/>
      <c r="I17" s="165"/>
      <c r="J17" s="165"/>
    </row>
    <row r="18" spans="1:15" ht="15.5" x14ac:dyDescent="0.35">
      <c r="A18" s="36" t="s">
        <v>59</v>
      </c>
      <c r="B18" s="661" t="s">
        <v>131</v>
      </c>
      <c r="C18" s="661"/>
      <c r="D18" s="661"/>
      <c r="E18" s="661"/>
      <c r="F18" s="661"/>
      <c r="G18" s="661"/>
      <c r="H18" s="661"/>
      <c r="I18" s="661"/>
      <c r="J18" s="661"/>
      <c r="K18" s="71"/>
      <c r="L18" s="71"/>
      <c r="M18" s="71"/>
      <c r="N18" s="71"/>
      <c r="O18" s="71"/>
    </row>
    <row r="19" spans="1:15" ht="13" x14ac:dyDescent="0.3">
      <c r="A19" s="36"/>
      <c r="B19" s="36"/>
      <c r="C19" s="36"/>
      <c r="D19" s="36"/>
      <c r="E19" s="36"/>
      <c r="F19" s="36"/>
      <c r="G19" s="36"/>
      <c r="H19" s="36"/>
      <c r="I19" s="36"/>
      <c r="J19" s="36"/>
    </row>
    <row r="20" spans="1:15" ht="25.5" customHeight="1" x14ac:dyDescent="0.3">
      <c r="A20" s="167" t="s">
        <v>60</v>
      </c>
      <c r="B20" s="732" t="s">
        <v>147</v>
      </c>
      <c r="C20" s="732"/>
      <c r="D20" s="732"/>
      <c r="E20" s="732"/>
      <c r="F20" s="732"/>
      <c r="G20" s="732"/>
      <c r="H20" s="732"/>
      <c r="I20" s="732"/>
      <c r="J20" s="732"/>
    </row>
    <row r="25" spans="1:15" ht="15.5" x14ac:dyDescent="0.25">
      <c r="A25" s="169"/>
    </row>
    <row r="26" spans="1:15" ht="15.5" x14ac:dyDescent="0.25">
      <c r="A26" s="169"/>
    </row>
    <row r="27" spans="1:15" ht="15.5" x14ac:dyDescent="0.25">
      <c r="A27" s="169"/>
    </row>
    <row r="28" spans="1:15" ht="15.5" x14ac:dyDescent="0.25">
      <c r="A28" s="169"/>
    </row>
    <row r="29" spans="1:15" ht="15.5" x14ac:dyDescent="0.25">
      <c r="A29" s="169"/>
    </row>
  </sheetData>
  <mergeCells count="4">
    <mergeCell ref="B16:J16"/>
    <mergeCell ref="B14:N14"/>
    <mergeCell ref="B18:J18"/>
    <mergeCell ref="B20:J20"/>
  </mergeCells>
  <phoneticPr fontId="4" type="noConversion"/>
  <dataValidations count="1">
    <dataValidation type="list" showInputMessage="1" showErrorMessage="1" sqref="G4:G10" xr:uid="{00000000-0002-0000-1E00-000000000000}">
      <formula1>$I$4:$I$5</formula1>
    </dataValidation>
  </dataValidations>
  <pageMargins left="0.75" right="0.75" top="1" bottom="1" header="0.5" footer="0.5"/>
  <pageSetup scale="97" orientation="landscape" horizontalDpi="1200" verticalDpi="12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7">
    <pageSetUpPr fitToPage="1"/>
  </sheetPr>
  <dimension ref="A1:O10"/>
  <sheetViews>
    <sheetView zoomScaleNormal="100" workbookViewId="0">
      <selection activeCell="K7" activeCellId="2" sqref="A7 F7 K7"/>
    </sheetView>
  </sheetViews>
  <sheetFormatPr defaultColWidth="10.453125" defaultRowHeight="13" x14ac:dyDescent="0.3"/>
  <cols>
    <col min="1" max="1" width="10.453125" style="434"/>
    <col min="2" max="2" width="15.453125" style="434" bestFit="1" customWidth="1"/>
    <col min="3" max="4" width="10.453125" style="434"/>
    <col min="5" max="5" width="1.453125" style="434" customWidth="1"/>
    <col min="6" max="6" width="10.453125" style="434"/>
    <col min="7" max="7" width="15.453125" style="434" bestFit="1" customWidth="1"/>
    <col min="8" max="9" width="10.453125" style="434"/>
    <col min="10" max="10" width="1.453125" style="434" customWidth="1"/>
    <col min="11" max="11" width="10.453125" style="434"/>
    <col min="12" max="12" width="15.453125" style="434" bestFit="1" customWidth="1"/>
    <col min="13" max="14" width="10.453125" style="434"/>
    <col min="15" max="15" width="1.453125" style="434" customWidth="1"/>
    <col min="16" max="16384" width="10.453125" style="434"/>
  </cols>
  <sheetData>
    <row r="1" spans="1:15" ht="23.5" x14ac:dyDescent="0.3">
      <c r="A1" s="428" t="s">
        <v>376</v>
      </c>
      <c r="B1" s="429"/>
      <c r="C1" s="429"/>
      <c r="D1" s="430"/>
      <c r="E1" s="431"/>
      <c r="F1" s="432"/>
      <c r="G1" s="433"/>
      <c r="H1" s="433"/>
      <c r="I1" s="431"/>
      <c r="J1" s="431"/>
      <c r="K1" s="432"/>
      <c r="L1" s="433"/>
      <c r="M1" s="433"/>
      <c r="N1" s="431"/>
      <c r="O1" s="431"/>
    </row>
    <row r="2" spans="1:15" ht="23.5" x14ac:dyDescent="0.3">
      <c r="A2" s="428" t="s">
        <v>377</v>
      </c>
      <c r="B2" s="429"/>
      <c r="C2" s="429"/>
      <c r="D2" s="430"/>
      <c r="E2" s="431"/>
      <c r="F2" s="432"/>
      <c r="G2" s="433"/>
      <c r="H2" s="433"/>
      <c r="I2" s="431"/>
      <c r="J2" s="431"/>
      <c r="K2" s="432"/>
      <c r="L2" s="433"/>
      <c r="M2" s="433"/>
      <c r="N2" s="431"/>
      <c r="O2" s="431"/>
    </row>
    <row r="3" spans="1:15" ht="23.5" x14ac:dyDescent="0.3">
      <c r="A3" s="435" t="s">
        <v>378</v>
      </c>
      <c r="B3" s="433"/>
      <c r="C3" s="433"/>
      <c r="D3" s="431"/>
      <c r="E3" s="431"/>
      <c r="F3" s="435"/>
      <c r="G3" s="433"/>
      <c r="H3" s="433"/>
      <c r="I3" s="431"/>
      <c r="J3" s="431"/>
      <c r="K3" s="435"/>
      <c r="L3" s="433"/>
      <c r="M3" s="433"/>
      <c r="N3" s="431"/>
      <c r="O3" s="431"/>
    </row>
    <row r="4" spans="1:15" ht="23.5" x14ac:dyDescent="0.3">
      <c r="A4" s="435"/>
      <c r="B4" s="433"/>
      <c r="C4" s="433"/>
      <c r="D4" s="431"/>
      <c r="E4" s="431"/>
      <c r="F4" s="435"/>
      <c r="G4" s="433"/>
      <c r="H4" s="433"/>
      <c r="I4" s="431"/>
      <c r="J4" s="431"/>
      <c r="K4" s="435"/>
      <c r="L4" s="433"/>
      <c r="M4" s="433"/>
      <c r="N4" s="431"/>
      <c r="O4" s="431"/>
    </row>
    <row r="5" spans="1:15" ht="15.5" x14ac:dyDescent="0.3">
      <c r="A5" s="736" t="s">
        <v>379</v>
      </c>
      <c r="B5" s="737"/>
      <c r="C5" s="737"/>
      <c r="D5" s="738"/>
      <c r="E5" s="436"/>
      <c r="F5" s="739" t="s">
        <v>380</v>
      </c>
      <c r="G5" s="740"/>
      <c r="H5" s="740"/>
      <c r="I5" s="741"/>
      <c r="J5" s="436"/>
      <c r="K5" s="742" t="s">
        <v>381</v>
      </c>
      <c r="L5" s="743"/>
      <c r="M5" s="743"/>
      <c r="N5" s="744"/>
      <c r="O5" s="436"/>
    </row>
    <row r="6" spans="1:15" ht="31" x14ac:dyDescent="0.3">
      <c r="A6" s="437" t="s">
        <v>382</v>
      </c>
      <c r="B6" s="437" t="s">
        <v>383</v>
      </c>
      <c r="C6" s="438" t="s">
        <v>384</v>
      </c>
      <c r="D6" s="438" t="s">
        <v>385</v>
      </c>
      <c r="E6" s="436"/>
      <c r="F6" s="437" t="s">
        <v>382</v>
      </c>
      <c r="G6" s="437" t="s">
        <v>383</v>
      </c>
      <c r="H6" s="438" t="s">
        <v>384</v>
      </c>
      <c r="I6" s="438" t="s">
        <v>385</v>
      </c>
      <c r="J6" s="436"/>
      <c r="K6" s="437" t="s">
        <v>382</v>
      </c>
      <c r="L6" s="437" t="s">
        <v>383</v>
      </c>
      <c r="M6" s="438" t="s">
        <v>384</v>
      </c>
      <c r="N6" s="438" t="s">
        <v>385</v>
      </c>
      <c r="O6" s="436"/>
    </row>
    <row r="7" spans="1:15" ht="15.5" x14ac:dyDescent="0.3">
      <c r="A7" s="776">
        <v>1</v>
      </c>
      <c r="B7" s="439" t="s">
        <v>386</v>
      </c>
      <c r="C7" s="440"/>
      <c r="D7" s="440"/>
      <c r="E7" s="441"/>
      <c r="F7" s="776">
        <v>1</v>
      </c>
      <c r="G7" s="439" t="s">
        <v>386</v>
      </c>
      <c r="H7" s="440"/>
      <c r="I7" s="440"/>
      <c r="J7" s="441"/>
      <c r="K7" s="776">
        <v>1</v>
      </c>
      <c r="L7" s="439" t="s">
        <v>386</v>
      </c>
      <c r="M7" s="440"/>
      <c r="N7" s="440"/>
      <c r="O7" s="441"/>
    </row>
    <row r="8" spans="1:15" ht="15.5" x14ac:dyDescent="0.3">
      <c r="A8" s="442">
        <v>2</v>
      </c>
      <c r="B8" s="439" t="s">
        <v>387</v>
      </c>
      <c r="C8" s="440"/>
      <c r="D8" s="440"/>
      <c r="E8" s="441"/>
      <c r="F8" s="442">
        <v>2</v>
      </c>
      <c r="G8" s="439" t="s">
        <v>387</v>
      </c>
      <c r="H8" s="440"/>
      <c r="I8" s="440"/>
      <c r="J8" s="441"/>
      <c r="K8" s="442">
        <v>2</v>
      </c>
      <c r="L8" s="439" t="s">
        <v>387</v>
      </c>
      <c r="M8" s="440"/>
      <c r="N8" s="440"/>
      <c r="O8" s="441"/>
    </row>
    <row r="10" spans="1:15" x14ac:dyDescent="0.3">
      <c r="A10" s="434" t="s">
        <v>388</v>
      </c>
    </row>
  </sheetData>
  <mergeCells count="3">
    <mergeCell ref="A5:D5"/>
    <mergeCell ref="F5:I5"/>
    <mergeCell ref="K5:N5"/>
  </mergeCells>
  <conditionalFormatting sqref="C5:D5">
    <cfRule type="containsText" dxfId="7" priority="5" operator="containsText" text="N">
      <formula>NOT(ISERROR(SEARCH("N",C5)))</formula>
    </cfRule>
    <cfRule type="containsText" dxfId="6" priority="6" operator="containsText" text="Y">
      <formula>NOT(ISERROR(SEARCH("Y",C5)))</formula>
    </cfRule>
  </conditionalFormatting>
  <conditionalFormatting sqref="C7:E8 H7:J8 M7:O8">
    <cfRule type="containsText" dxfId="5" priority="7" operator="containsText" text="N">
      <formula>NOT(ISERROR(SEARCH("N",C7)))</formula>
    </cfRule>
    <cfRule type="containsText" dxfId="4" priority="8" operator="containsText" text="Y">
      <formula>NOT(ISERROR(SEARCH("Y",C7)))</formula>
    </cfRule>
  </conditionalFormatting>
  <conditionalFormatting sqref="H5:I5">
    <cfRule type="containsText" dxfId="3" priority="3" operator="containsText" text="N">
      <formula>NOT(ISERROR(SEARCH("N",H5)))</formula>
    </cfRule>
    <cfRule type="containsText" dxfId="2" priority="4" operator="containsText" text="Y">
      <formula>NOT(ISERROR(SEARCH("Y",H5)))</formula>
    </cfRule>
  </conditionalFormatting>
  <conditionalFormatting sqref="M5:N5">
    <cfRule type="containsText" dxfId="1" priority="1" operator="containsText" text="N">
      <formula>NOT(ISERROR(SEARCH("N",M5)))</formula>
    </cfRule>
    <cfRule type="containsText" dxfId="0" priority="2" operator="containsText" text="Y">
      <formula>NOT(ISERROR(SEARCH("Y",M5)))</formula>
    </cfRule>
  </conditionalFormatting>
  <pageMargins left="0.7" right="0.7" top="0.75" bottom="0.75" header="0.3" footer="0.3"/>
  <pageSetup paperSize="5" scale="8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8">
    <pageSetUpPr fitToPage="1"/>
  </sheetPr>
  <dimension ref="A1:O24"/>
  <sheetViews>
    <sheetView workbookViewId="0">
      <selection activeCell="A2" sqref="A2:H2"/>
    </sheetView>
  </sheetViews>
  <sheetFormatPr defaultColWidth="8.81640625" defaultRowHeight="12.5" x14ac:dyDescent="0.25"/>
  <cols>
    <col min="1" max="1" width="12" customWidth="1"/>
    <col min="2" max="2" width="23.1796875" customWidth="1"/>
    <col min="3" max="3" width="13" customWidth="1"/>
    <col min="4" max="4" width="15" customWidth="1"/>
    <col min="5" max="5" width="35.453125" customWidth="1"/>
    <col min="6" max="6" width="15.1796875" customWidth="1"/>
    <col min="7" max="7" width="16.81640625" customWidth="1"/>
    <col min="8" max="8" width="14.1796875" customWidth="1"/>
    <col min="9" max="9" width="15.81640625" customWidth="1"/>
    <col min="10" max="10" width="14.1796875" customWidth="1"/>
    <col min="11" max="11" width="16.1796875" hidden="1" customWidth="1"/>
  </cols>
  <sheetData>
    <row r="1" spans="1:15" ht="15.5" x14ac:dyDescent="0.35">
      <c r="A1" s="108" t="s">
        <v>389</v>
      </c>
      <c r="B1" s="109"/>
      <c r="C1" s="109"/>
      <c r="D1" s="159" t="str">
        <f>General!C2</f>
        <v>Proposer's Name</v>
      </c>
      <c r="E1" s="159"/>
      <c r="F1" s="109"/>
      <c r="G1" s="109"/>
      <c r="H1" s="109"/>
      <c r="I1" s="109"/>
      <c r="J1" s="109"/>
      <c r="K1" s="71"/>
      <c r="L1" s="71"/>
      <c r="M1" s="71"/>
      <c r="N1" s="71"/>
      <c r="O1" s="71"/>
    </row>
    <row r="2" spans="1:15" ht="15.5" x14ac:dyDescent="0.35">
      <c r="A2" s="83"/>
      <c r="B2" s="83"/>
      <c r="C2" s="83"/>
      <c r="D2" s="83"/>
      <c r="E2" s="83"/>
      <c r="F2" s="83"/>
      <c r="G2" s="83"/>
      <c r="H2" s="83"/>
      <c r="I2" s="83"/>
      <c r="J2" s="83"/>
      <c r="K2" s="71"/>
      <c r="L2" s="71"/>
      <c r="M2" s="71"/>
      <c r="N2" s="71"/>
      <c r="O2" s="71"/>
    </row>
    <row r="3" spans="1:15" ht="62" x14ac:dyDescent="0.35">
      <c r="A3" s="111" t="s">
        <v>390</v>
      </c>
      <c r="B3" s="111" t="s">
        <v>391</v>
      </c>
      <c r="C3" s="110" t="s">
        <v>6</v>
      </c>
      <c r="D3" s="110" t="s">
        <v>9</v>
      </c>
      <c r="E3" s="111" t="s">
        <v>392</v>
      </c>
      <c r="F3" s="110" t="s">
        <v>10</v>
      </c>
      <c r="G3" s="111" t="s">
        <v>23</v>
      </c>
      <c r="H3" s="112" t="s">
        <v>393</v>
      </c>
      <c r="I3" s="107" t="s">
        <v>394</v>
      </c>
      <c r="J3" s="107" t="s">
        <v>69</v>
      </c>
      <c r="L3" s="71"/>
      <c r="M3" s="71"/>
      <c r="N3" s="71"/>
      <c r="O3" s="71"/>
    </row>
    <row r="4" spans="1:15" ht="15.5" x14ac:dyDescent="0.35">
      <c r="A4" s="57" t="s">
        <v>71</v>
      </c>
      <c r="B4" s="443"/>
      <c r="C4" s="444"/>
      <c r="D4" s="445"/>
      <c r="E4" s="445"/>
      <c r="F4" s="62">
        <f>C4*D4</f>
        <v>0</v>
      </c>
      <c r="G4" s="58"/>
      <c r="H4" s="85"/>
      <c r="I4" s="87"/>
      <c r="J4" s="87"/>
      <c r="K4" s="149" t="s">
        <v>104</v>
      </c>
      <c r="L4" s="71"/>
      <c r="M4" s="71"/>
      <c r="N4" s="71"/>
      <c r="O4" s="71"/>
    </row>
    <row r="5" spans="1:15" ht="15.5" x14ac:dyDescent="0.35">
      <c r="A5" s="58">
        <v>1</v>
      </c>
      <c r="B5" s="443"/>
      <c r="C5" s="444"/>
      <c r="D5" s="445"/>
      <c r="E5" s="445"/>
      <c r="F5" s="62">
        <f t="shared" ref="F5:F18" si="0">C5*D5</f>
        <v>0</v>
      </c>
      <c r="G5" s="58"/>
      <c r="H5" s="86"/>
      <c r="I5" s="87"/>
      <c r="J5" s="87"/>
      <c r="K5" s="149" t="s">
        <v>106</v>
      </c>
      <c r="L5" s="71"/>
      <c r="M5" s="71"/>
      <c r="N5" s="71"/>
      <c r="O5" s="71"/>
    </row>
    <row r="6" spans="1:15" ht="15.5" x14ac:dyDescent="0.35">
      <c r="A6" s="58">
        <v>2</v>
      </c>
      <c r="B6" s="443"/>
      <c r="C6" s="444"/>
      <c r="D6" s="445"/>
      <c r="E6" s="445"/>
      <c r="F6" s="62">
        <f t="shared" si="0"/>
        <v>0</v>
      </c>
      <c r="G6" s="58"/>
      <c r="H6" s="85"/>
      <c r="I6" s="87"/>
      <c r="J6" s="87"/>
      <c r="L6" s="71"/>
      <c r="M6" s="71"/>
      <c r="N6" s="71"/>
      <c r="O6" s="71"/>
    </row>
    <row r="7" spans="1:15" ht="15.5" x14ac:dyDescent="0.35">
      <c r="A7" s="58">
        <v>3</v>
      </c>
      <c r="B7" s="443"/>
      <c r="C7" s="444"/>
      <c r="D7" s="445"/>
      <c r="E7" s="445"/>
      <c r="F7" s="62">
        <f t="shared" si="0"/>
        <v>0</v>
      </c>
      <c r="G7" s="58"/>
      <c r="H7" s="85"/>
      <c r="I7" s="87"/>
      <c r="J7" s="87"/>
      <c r="L7" s="71"/>
      <c r="M7" s="71"/>
      <c r="N7" s="71"/>
      <c r="O7" s="71"/>
    </row>
    <row r="8" spans="1:15" ht="15.5" x14ac:dyDescent="0.35">
      <c r="A8" s="58">
        <v>4</v>
      </c>
      <c r="B8" s="443"/>
      <c r="C8" s="444"/>
      <c r="D8" s="445"/>
      <c r="E8" s="445"/>
      <c r="F8" s="62">
        <f t="shared" si="0"/>
        <v>0</v>
      </c>
      <c r="G8" s="58"/>
      <c r="H8" s="85"/>
      <c r="I8" s="87"/>
      <c r="J8" s="87"/>
      <c r="L8" s="71"/>
      <c r="M8" s="71"/>
      <c r="N8" s="71"/>
      <c r="O8" s="71"/>
    </row>
    <row r="9" spans="1:15" ht="15.5" x14ac:dyDescent="0.35">
      <c r="A9" s="57" t="s">
        <v>73</v>
      </c>
      <c r="B9" s="443"/>
      <c r="C9" s="444"/>
      <c r="D9" s="445"/>
      <c r="E9" s="445"/>
      <c r="F9" s="62">
        <f t="shared" si="0"/>
        <v>0</v>
      </c>
      <c r="G9" s="58"/>
      <c r="H9" s="85"/>
      <c r="I9" s="87"/>
      <c r="J9" s="87"/>
      <c r="L9" s="71"/>
      <c r="M9" s="71"/>
      <c r="N9" s="71"/>
      <c r="O9" s="71"/>
    </row>
    <row r="10" spans="1:15" ht="15.5" x14ac:dyDescent="0.35">
      <c r="A10" s="58">
        <v>5</v>
      </c>
      <c r="B10" s="443"/>
      <c r="C10" s="444"/>
      <c r="D10" s="445"/>
      <c r="E10" s="445"/>
      <c r="F10" s="62">
        <f t="shared" si="0"/>
        <v>0</v>
      </c>
      <c r="G10" s="58"/>
      <c r="H10" s="85"/>
      <c r="I10" s="87"/>
      <c r="J10" s="87"/>
      <c r="L10" s="71"/>
      <c r="M10" s="71"/>
      <c r="N10" s="71"/>
      <c r="O10" s="71"/>
    </row>
    <row r="11" spans="1:15" ht="15.5" x14ac:dyDescent="0.35">
      <c r="A11" s="58">
        <v>6</v>
      </c>
      <c r="B11" s="443"/>
      <c r="C11" s="444"/>
      <c r="D11" s="445"/>
      <c r="E11" s="445"/>
      <c r="F11" s="62">
        <f t="shared" si="0"/>
        <v>0</v>
      </c>
      <c r="G11" s="58"/>
      <c r="H11" s="85"/>
      <c r="I11" s="87"/>
      <c r="J11" s="87"/>
      <c r="L11" s="71"/>
      <c r="M11" s="71"/>
      <c r="N11" s="71"/>
      <c r="O11" s="71"/>
    </row>
    <row r="12" spans="1:15" ht="15.5" x14ac:dyDescent="0.35">
      <c r="A12" s="58">
        <v>7</v>
      </c>
      <c r="B12" s="443"/>
      <c r="C12" s="444"/>
      <c r="D12" s="445"/>
      <c r="E12" s="445"/>
      <c r="F12" s="62">
        <f t="shared" si="0"/>
        <v>0</v>
      </c>
      <c r="G12" s="58"/>
      <c r="H12" s="85"/>
      <c r="I12" s="87"/>
      <c r="J12" s="87"/>
      <c r="L12" s="71"/>
      <c r="M12" s="71"/>
      <c r="N12" s="71"/>
      <c r="O12" s="71"/>
    </row>
    <row r="13" spans="1:15" ht="15.5" x14ac:dyDescent="0.35">
      <c r="A13" s="58">
        <v>8</v>
      </c>
      <c r="B13" s="443"/>
      <c r="C13" s="446"/>
      <c r="D13" s="445"/>
      <c r="E13" s="445"/>
      <c r="F13" s="62">
        <f t="shared" si="0"/>
        <v>0</v>
      </c>
      <c r="G13" s="65"/>
      <c r="H13" s="66"/>
      <c r="I13" s="87"/>
      <c r="J13" s="93"/>
      <c r="L13" s="71"/>
      <c r="M13" s="71"/>
      <c r="N13" s="71"/>
      <c r="O13" s="71"/>
    </row>
    <row r="14" spans="1:15" ht="15.5" x14ac:dyDescent="0.35">
      <c r="A14" s="57" t="s">
        <v>395</v>
      </c>
      <c r="B14" s="443"/>
      <c r="C14" s="444"/>
      <c r="D14" s="445"/>
      <c r="E14" s="445"/>
      <c r="F14" s="62">
        <f t="shared" si="0"/>
        <v>0</v>
      </c>
      <c r="G14" s="58"/>
      <c r="H14" s="85"/>
      <c r="I14" s="87"/>
      <c r="J14" s="87"/>
      <c r="L14" s="71"/>
      <c r="M14" s="71"/>
      <c r="N14" s="71"/>
      <c r="O14" s="71"/>
    </row>
    <row r="15" spans="1:15" ht="15.5" x14ac:dyDescent="0.35">
      <c r="A15" s="58">
        <v>9</v>
      </c>
      <c r="B15" s="443"/>
      <c r="C15" s="444"/>
      <c r="D15" s="445"/>
      <c r="E15" s="445"/>
      <c r="F15" s="62">
        <f t="shared" si="0"/>
        <v>0</v>
      </c>
      <c r="G15" s="58"/>
      <c r="H15" s="85"/>
      <c r="I15" s="87"/>
      <c r="J15" s="87"/>
      <c r="L15" s="71"/>
      <c r="M15" s="71"/>
      <c r="N15" s="71"/>
      <c r="O15" s="71"/>
    </row>
    <row r="16" spans="1:15" ht="15.5" x14ac:dyDescent="0.35">
      <c r="A16" s="58">
        <v>10</v>
      </c>
      <c r="B16" s="443"/>
      <c r="C16" s="444"/>
      <c r="D16" s="445"/>
      <c r="E16" s="445"/>
      <c r="F16" s="62">
        <f t="shared" si="0"/>
        <v>0</v>
      </c>
      <c r="G16" s="58"/>
      <c r="H16" s="85"/>
      <c r="I16" s="87"/>
      <c r="J16" s="87"/>
      <c r="L16" s="71"/>
      <c r="M16" s="71"/>
      <c r="N16" s="71"/>
      <c r="O16" s="71"/>
    </row>
    <row r="17" spans="1:15" ht="15.5" x14ac:dyDescent="0.35">
      <c r="A17" s="58">
        <v>11</v>
      </c>
      <c r="B17" s="443"/>
      <c r="C17" s="444"/>
      <c r="D17" s="445"/>
      <c r="E17" s="445"/>
      <c r="F17" s="62">
        <f t="shared" si="0"/>
        <v>0</v>
      </c>
      <c r="G17" s="58"/>
      <c r="H17" s="85"/>
      <c r="I17" s="87"/>
      <c r="J17" s="87"/>
      <c r="L17" s="71"/>
      <c r="M17" s="71"/>
      <c r="N17" s="71"/>
      <c r="O17" s="71"/>
    </row>
    <row r="18" spans="1:15" ht="15.5" x14ac:dyDescent="0.35">
      <c r="A18" s="58">
        <v>12</v>
      </c>
      <c r="B18" s="443"/>
      <c r="C18" s="446"/>
      <c r="D18" s="445"/>
      <c r="E18" s="445"/>
      <c r="F18" s="62">
        <f t="shared" si="0"/>
        <v>0</v>
      </c>
      <c r="G18" s="65"/>
      <c r="H18" s="66"/>
      <c r="I18" s="87"/>
      <c r="J18" s="93"/>
      <c r="L18" s="71"/>
      <c r="M18" s="71"/>
      <c r="N18" s="71"/>
      <c r="O18" s="71"/>
    </row>
    <row r="19" spans="1:15" ht="15.5" x14ac:dyDescent="0.35">
      <c r="A19" s="67"/>
      <c r="B19" s="68"/>
      <c r="C19" s="69"/>
      <c r="D19" s="70" t="s">
        <v>93</v>
      </c>
      <c r="E19" s="70"/>
      <c r="F19" s="163">
        <f>SUM(F4:F18)</f>
        <v>0</v>
      </c>
      <c r="G19" s="77"/>
      <c r="H19" s="71"/>
      <c r="I19" s="71"/>
      <c r="J19" s="71"/>
      <c r="K19" s="71"/>
      <c r="L19" s="71"/>
      <c r="M19" s="71"/>
      <c r="N19" s="71"/>
      <c r="O19" s="71"/>
    </row>
    <row r="20" spans="1:15" ht="15.5" x14ac:dyDescent="0.35">
      <c r="A20" s="71"/>
      <c r="B20" s="71"/>
      <c r="C20" s="71"/>
      <c r="D20" s="71"/>
      <c r="E20" s="71"/>
      <c r="F20" s="76"/>
      <c r="H20" s="71"/>
      <c r="I20" s="71"/>
      <c r="J20" s="71"/>
      <c r="K20" s="71"/>
      <c r="L20" s="71"/>
      <c r="M20" s="71"/>
      <c r="N20" s="71"/>
      <c r="O20" s="71"/>
    </row>
    <row r="21" spans="1:15" ht="15.75" customHeight="1" x14ac:dyDescent="0.35">
      <c r="A21" s="167"/>
      <c r="B21" s="75"/>
      <c r="C21" s="75"/>
      <c r="D21" s="75"/>
      <c r="E21" s="75"/>
      <c r="F21" s="75"/>
      <c r="G21" s="75"/>
      <c r="H21" s="75"/>
      <c r="I21" s="75"/>
      <c r="J21" s="75"/>
      <c r="K21" s="71"/>
      <c r="L21" s="170"/>
      <c r="M21" s="71"/>
      <c r="N21" s="71"/>
      <c r="O21" s="71"/>
    </row>
    <row r="22" spans="1:15" ht="128.15" customHeight="1" x14ac:dyDescent="0.35">
      <c r="A22" s="167" t="s">
        <v>120</v>
      </c>
      <c r="B22" s="688" t="s">
        <v>396</v>
      </c>
      <c r="C22" s="733"/>
      <c r="D22" s="733"/>
      <c r="E22" s="733"/>
      <c r="F22" s="733"/>
      <c r="G22" s="733"/>
      <c r="H22" s="733"/>
      <c r="I22" s="733"/>
      <c r="J22" s="733"/>
      <c r="K22" s="71"/>
      <c r="L22" s="169"/>
      <c r="M22" s="71"/>
      <c r="N22" s="71"/>
      <c r="O22" s="71"/>
    </row>
    <row r="23" spans="1:15" ht="15.5" x14ac:dyDescent="0.35">
      <c r="A23" s="36"/>
      <c r="B23" s="36"/>
      <c r="C23" s="36"/>
      <c r="D23" s="36"/>
      <c r="E23" s="36"/>
      <c r="F23" s="36"/>
      <c r="G23" s="36"/>
      <c r="H23" s="36"/>
      <c r="I23" s="36"/>
      <c r="J23" s="36"/>
      <c r="K23" s="71"/>
      <c r="L23" s="71"/>
      <c r="M23" s="71"/>
      <c r="N23" s="71"/>
      <c r="O23" s="71"/>
    </row>
    <row r="24" spans="1:15" x14ac:dyDescent="0.25">
      <c r="B24" s="149"/>
    </row>
  </sheetData>
  <mergeCells count="1">
    <mergeCell ref="B22:J22"/>
  </mergeCells>
  <dataValidations count="1">
    <dataValidation type="list" showInputMessage="1" showErrorMessage="1" sqref="I4:I18" xr:uid="{00000000-0002-0000-2000-000000000000}">
      <formula1>$K$4:$K$5</formula1>
    </dataValidation>
  </dataValidations>
  <pageMargins left="0.75" right="0.75" top="1" bottom="1" header="0.5" footer="0.5"/>
  <pageSetup scale="80" orientation="landscape" horizontalDpi="1200" verticalDpi="12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9">
    <pageSetUpPr fitToPage="1"/>
  </sheetPr>
  <dimension ref="A1:O24"/>
  <sheetViews>
    <sheetView workbookViewId="0">
      <selection activeCell="A2" sqref="A2:H2"/>
    </sheetView>
  </sheetViews>
  <sheetFormatPr defaultColWidth="8.81640625" defaultRowHeight="12.5" x14ac:dyDescent="0.25"/>
  <cols>
    <col min="1" max="1" width="12" customWidth="1"/>
    <col min="2" max="2" width="23.1796875" customWidth="1"/>
    <col min="3" max="3" width="13" customWidth="1"/>
    <col min="4" max="4" width="15" customWidth="1"/>
    <col min="5" max="5" width="35.453125" customWidth="1"/>
    <col min="6" max="6" width="15.1796875" customWidth="1"/>
    <col min="7" max="7" width="16.81640625" customWidth="1"/>
    <col min="8" max="8" width="14.1796875" customWidth="1"/>
    <col min="9" max="9" width="15.81640625" customWidth="1"/>
    <col min="10" max="10" width="14.1796875" customWidth="1"/>
    <col min="11" max="11" width="16.1796875" hidden="1" customWidth="1"/>
  </cols>
  <sheetData>
    <row r="1" spans="1:15" ht="15.5" x14ac:dyDescent="0.35">
      <c r="A1" s="108" t="s">
        <v>397</v>
      </c>
      <c r="B1" s="109"/>
      <c r="C1" s="109"/>
      <c r="D1" s="159" t="str">
        <f>General!C2</f>
        <v>Proposer's Name</v>
      </c>
      <c r="E1" s="159"/>
      <c r="F1" s="109"/>
      <c r="G1" s="109"/>
      <c r="H1" s="109"/>
      <c r="I1" s="109"/>
      <c r="J1" s="109"/>
      <c r="K1" s="71"/>
      <c r="L1" s="71"/>
      <c r="M1" s="71"/>
      <c r="N1" s="71"/>
      <c r="O1" s="71"/>
    </row>
    <row r="2" spans="1:15" ht="15.5" x14ac:dyDescent="0.35">
      <c r="A2" s="83"/>
      <c r="B2" s="83"/>
      <c r="C2" s="83"/>
      <c r="D2" s="83"/>
      <c r="E2" s="83"/>
      <c r="F2" s="83"/>
      <c r="G2" s="83"/>
      <c r="H2" s="83"/>
      <c r="I2" s="83"/>
      <c r="J2" s="83"/>
      <c r="K2" s="71"/>
      <c r="L2" s="71"/>
      <c r="M2" s="71"/>
      <c r="N2" s="71"/>
      <c r="O2" s="71"/>
    </row>
    <row r="3" spans="1:15" ht="77.5" x14ac:dyDescent="0.35">
      <c r="A3" s="111" t="s">
        <v>390</v>
      </c>
      <c r="B3" s="111" t="s">
        <v>398</v>
      </c>
      <c r="C3" s="110" t="s">
        <v>6</v>
      </c>
      <c r="D3" s="110" t="s">
        <v>9</v>
      </c>
      <c r="E3" s="111" t="s">
        <v>399</v>
      </c>
      <c r="F3" s="110" t="s">
        <v>10</v>
      </c>
      <c r="G3" s="111" t="s">
        <v>23</v>
      </c>
      <c r="H3" s="112" t="s">
        <v>393</v>
      </c>
      <c r="I3" s="107" t="s">
        <v>394</v>
      </c>
      <c r="J3" s="107" t="s">
        <v>69</v>
      </c>
      <c r="L3" s="71"/>
      <c r="M3" s="71"/>
      <c r="N3" s="71"/>
      <c r="O3" s="71"/>
    </row>
    <row r="4" spans="1:15" ht="15.5" x14ac:dyDescent="0.35">
      <c r="A4" s="57" t="s">
        <v>71</v>
      </c>
      <c r="B4" s="443"/>
      <c r="C4" s="444"/>
      <c r="D4" s="445"/>
      <c r="E4" s="445"/>
      <c r="F4" s="62">
        <f>C4*D4</f>
        <v>0</v>
      </c>
      <c r="G4" s="58"/>
      <c r="H4" s="85"/>
      <c r="I4" s="87"/>
      <c r="J4" s="87"/>
      <c r="K4" s="149" t="s">
        <v>104</v>
      </c>
      <c r="L4" s="71"/>
      <c r="M4" s="71"/>
      <c r="N4" s="71"/>
      <c r="O4" s="71"/>
    </row>
    <row r="5" spans="1:15" ht="15.5" x14ac:dyDescent="0.35">
      <c r="A5" s="58">
        <v>1</v>
      </c>
      <c r="B5" s="443"/>
      <c r="C5" s="444"/>
      <c r="D5" s="445"/>
      <c r="E5" s="445"/>
      <c r="F5" s="62">
        <f t="shared" ref="F5:F18" si="0">C5*D5</f>
        <v>0</v>
      </c>
      <c r="G5" s="58"/>
      <c r="H5" s="86"/>
      <c r="I5" s="87"/>
      <c r="J5" s="87"/>
      <c r="K5" s="149" t="s">
        <v>106</v>
      </c>
      <c r="L5" s="71"/>
      <c r="M5" s="71"/>
      <c r="N5" s="71"/>
      <c r="O5" s="71"/>
    </row>
    <row r="6" spans="1:15" ht="15.5" x14ac:dyDescent="0.35">
      <c r="A6" s="58">
        <v>2</v>
      </c>
      <c r="B6" s="443"/>
      <c r="C6" s="444"/>
      <c r="D6" s="445"/>
      <c r="E6" s="445"/>
      <c r="F6" s="62">
        <f t="shared" si="0"/>
        <v>0</v>
      </c>
      <c r="G6" s="58"/>
      <c r="H6" s="85"/>
      <c r="I6" s="87"/>
      <c r="J6" s="87"/>
      <c r="L6" s="71"/>
      <c r="M6" s="71"/>
      <c r="N6" s="71"/>
      <c r="O6" s="71"/>
    </row>
    <row r="7" spans="1:15" ht="15.5" x14ac:dyDescent="0.35">
      <c r="A7" s="58">
        <v>3</v>
      </c>
      <c r="B7" s="443"/>
      <c r="C7" s="444"/>
      <c r="D7" s="445"/>
      <c r="E7" s="445"/>
      <c r="F7" s="62">
        <f t="shared" si="0"/>
        <v>0</v>
      </c>
      <c r="G7" s="58"/>
      <c r="H7" s="85"/>
      <c r="I7" s="87"/>
      <c r="J7" s="87"/>
      <c r="L7" s="71"/>
      <c r="M7" s="71"/>
      <c r="N7" s="71"/>
      <c r="O7" s="71"/>
    </row>
    <row r="8" spans="1:15" ht="15.5" x14ac:dyDescent="0.35">
      <c r="A8" s="58">
        <v>4</v>
      </c>
      <c r="B8" s="443"/>
      <c r="C8" s="444"/>
      <c r="D8" s="445"/>
      <c r="E8" s="445"/>
      <c r="F8" s="62">
        <f t="shared" si="0"/>
        <v>0</v>
      </c>
      <c r="G8" s="58"/>
      <c r="H8" s="85"/>
      <c r="I8" s="87"/>
      <c r="J8" s="87"/>
      <c r="L8" s="71"/>
      <c r="M8" s="71"/>
      <c r="N8" s="71"/>
      <c r="O8" s="71"/>
    </row>
    <row r="9" spans="1:15" ht="15.5" x14ac:dyDescent="0.35">
      <c r="A9" s="57" t="s">
        <v>73</v>
      </c>
      <c r="B9" s="443"/>
      <c r="C9" s="444"/>
      <c r="D9" s="445"/>
      <c r="E9" s="445"/>
      <c r="F9" s="62">
        <f t="shared" si="0"/>
        <v>0</v>
      </c>
      <c r="G9" s="58"/>
      <c r="H9" s="85"/>
      <c r="I9" s="87"/>
      <c r="J9" s="87"/>
      <c r="L9" s="71"/>
      <c r="M9" s="71"/>
      <c r="N9" s="71"/>
      <c r="O9" s="71"/>
    </row>
    <row r="10" spans="1:15" ht="15.5" x14ac:dyDescent="0.35">
      <c r="A10" s="58">
        <v>5</v>
      </c>
      <c r="B10" s="443"/>
      <c r="C10" s="444"/>
      <c r="D10" s="445"/>
      <c r="E10" s="445"/>
      <c r="F10" s="62">
        <f t="shared" si="0"/>
        <v>0</v>
      </c>
      <c r="G10" s="58"/>
      <c r="H10" s="85"/>
      <c r="I10" s="87"/>
      <c r="J10" s="87"/>
      <c r="L10" s="71"/>
      <c r="M10" s="71"/>
      <c r="N10" s="71"/>
      <c r="O10" s="71"/>
    </row>
    <row r="11" spans="1:15" ht="15.5" x14ac:dyDescent="0.35">
      <c r="A11" s="58">
        <v>6</v>
      </c>
      <c r="B11" s="443"/>
      <c r="C11" s="444"/>
      <c r="D11" s="445"/>
      <c r="E11" s="445"/>
      <c r="F11" s="62">
        <f t="shared" si="0"/>
        <v>0</v>
      </c>
      <c r="G11" s="58"/>
      <c r="H11" s="85"/>
      <c r="I11" s="87"/>
      <c r="J11" s="87"/>
      <c r="L11" s="71"/>
      <c r="M11" s="71"/>
      <c r="N11" s="71"/>
      <c r="O11" s="71"/>
    </row>
    <row r="12" spans="1:15" ht="15.5" x14ac:dyDescent="0.35">
      <c r="A12" s="58">
        <v>7</v>
      </c>
      <c r="B12" s="443"/>
      <c r="C12" s="444"/>
      <c r="D12" s="445"/>
      <c r="E12" s="445"/>
      <c r="F12" s="62">
        <f t="shared" si="0"/>
        <v>0</v>
      </c>
      <c r="G12" s="58"/>
      <c r="H12" s="85"/>
      <c r="I12" s="87"/>
      <c r="J12" s="87"/>
      <c r="L12" s="71"/>
      <c r="M12" s="71"/>
      <c r="N12" s="71"/>
      <c r="O12" s="71"/>
    </row>
    <row r="13" spans="1:15" ht="15.5" x14ac:dyDescent="0.35">
      <c r="A13" s="58">
        <v>8</v>
      </c>
      <c r="B13" s="443"/>
      <c r="C13" s="446"/>
      <c r="D13" s="445"/>
      <c r="E13" s="445"/>
      <c r="F13" s="62">
        <f t="shared" si="0"/>
        <v>0</v>
      </c>
      <c r="G13" s="65"/>
      <c r="H13" s="66"/>
      <c r="I13" s="87"/>
      <c r="J13" s="93"/>
      <c r="L13" s="71"/>
      <c r="M13" s="71"/>
      <c r="N13" s="71"/>
      <c r="O13" s="71"/>
    </row>
    <row r="14" spans="1:15" ht="15.5" x14ac:dyDescent="0.35">
      <c r="A14" s="57" t="s">
        <v>395</v>
      </c>
      <c r="B14" s="443"/>
      <c r="C14" s="444"/>
      <c r="D14" s="445"/>
      <c r="E14" s="445"/>
      <c r="F14" s="62">
        <f t="shared" si="0"/>
        <v>0</v>
      </c>
      <c r="G14" s="58"/>
      <c r="H14" s="85"/>
      <c r="I14" s="87"/>
      <c r="J14" s="87"/>
      <c r="L14" s="71"/>
      <c r="M14" s="71"/>
      <c r="N14" s="71"/>
      <c r="O14" s="71"/>
    </row>
    <row r="15" spans="1:15" ht="15.5" x14ac:dyDescent="0.35">
      <c r="A15" s="58">
        <v>9</v>
      </c>
      <c r="B15" s="443"/>
      <c r="C15" s="444"/>
      <c r="D15" s="445"/>
      <c r="E15" s="445"/>
      <c r="F15" s="62">
        <f t="shared" si="0"/>
        <v>0</v>
      </c>
      <c r="G15" s="58"/>
      <c r="H15" s="85"/>
      <c r="I15" s="87"/>
      <c r="J15" s="87"/>
      <c r="L15" s="71"/>
      <c r="M15" s="71"/>
      <c r="N15" s="71"/>
      <c r="O15" s="71"/>
    </row>
    <row r="16" spans="1:15" ht="15.5" x14ac:dyDescent="0.35">
      <c r="A16" s="58">
        <v>10</v>
      </c>
      <c r="B16" s="443"/>
      <c r="C16" s="444"/>
      <c r="D16" s="445"/>
      <c r="E16" s="445"/>
      <c r="F16" s="62">
        <f t="shared" si="0"/>
        <v>0</v>
      </c>
      <c r="G16" s="58"/>
      <c r="H16" s="85"/>
      <c r="I16" s="87"/>
      <c r="J16" s="87"/>
      <c r="L16" s="71"/>
      <c r="M16" s="71"/>
      <c r="N16" s="71"/>
      <c r="O16" s="71"/>
    </row>
    <row r="17" spans="1:15" ht="15.5" x14ac:dyDescent="0.35">
      <c r="A17" s="58">
        <v>11</v>
      </c>
      <c r="B17" s="443"/>
      <c r="C17" s="444"/>
      <c r="D17" s="445"/>
      <c r="E17" s="445"/>
      <c r="F17" s="62">
        <f t="shared" si="0"/>
        <v>0</v>
      </c>
      <c r="G17" s="58"/>
      <c r="H17" s="85"/>
      <c r="I17" s="87"/>
      <c r="J17" s="87"/>
      <c r="L17" s="71"/>
      <c r="M17" s="71"/>
      <c r="N17" s="71"/>
      <c r="O17" s="71"/>
    </row>
    <row r="18" spans="1:15" ht="15.5" x14ac:dyDescent="0.35">
      <c r="A18" s="58">
        <v>12</v>
      </c>
      <c r="B18" s="443"/>
      <c r="C18" s="446"/>
      <c r="D18" s="445"/>
      <c r="E18" s="445"/>
      <c r="F18" s="62">
        <f t="shared" si="0"/>
        <v>0</v>
      </c>
      <c r="G18" s="65"/>
      <c r="H18" s="66"/>
      <c r="I18" s="87"/>
      <c r="J18" s="93"/>
      <c r="L18" s="71"/>
      <c r="M18" s="71"/>
      <c r="N18" s="71"/>
      <c r="O18" s="71"/>
    </row>
    <row r="19" spans="1:15" ht="15.5" x14ac:dyDescent="0.35">
      <c r="A19" s="67"/>
      <c r="B19" s="68"/>
      <c r="C19" s="69"/>
      <c r="D19" s="70" t="s">
        <v>93</v>
      </c>
      <c r="E19" s="70"/>
      <c r="F19" s="163">
        <f>SUM(F4:F18)</f>
        <v>0</v>
      </c>
      <c r="G19" s="77"/>
      <c r="H19" s="71"/>
      <c r="I19" s="71"/>
      <c r="J19" s="71"/>
      <c r="K19" s="71"/>
      <c r="L19" s="71"/>
      <c r="M19" s="71"/>
      <c r="N19" s="71"/>
      <c r="O19" s="71"/>
    </row>
    <row r="20" spans="1:15" ht="15.5" x14ac:dyDescent="0.35">
      <c r="A20" s="71"/>
      <c r="B20" s="71"/>
      <c r="C20" s="71"/>
      <c r="D20" s="71"/>
      <c r="E20" s="71"/>
      <c r="F20" s="76"/>
      <c r="H20" s="71"/>
      <c r="I20" s="71"/>
      <c r="J20" s="71"/>
      <c r="K20" s="71"/>
      <c r="L20" s="71"/>
      <c r="M20" s="71"/>
      <c r="N20" s="71"/>
      <c r="O20" s="71"/>
    </row>
    <row r="21" spans="1:15" ht="15.75" customHeight="1" x14ac:dyDescent="0.35">
      <c r="A21" s="167"/>
      <c r="B21" s="75"/>
      <c r="C21" s="75"/>
      <c r="D21" s="75"/>
      <c r="E21" s="75"/>
      <c r="F21" s="75"/>
      <c r="G21" s="75"/>
      <c r="H21" s="75"/>
      <c r="I21" s="75"/>
      <c r="J21" s="75"/>
      <c r="K21" s="71"/>
      <c r="L21" s="170"/>
      <c r="M21" s="71"/>
      <c r="N21" s="71"/>
      <c r="O21" s="71"/>
    </row>
    <row r="22" spans="1:15" ht="128.15" customHeight="1" x14ac:dyDescent="0.35">
      <c r="A22" s="167" t="s">
        <v>120</v>
      </c>
      <c r="B22" s="688" t="s">
        <v>400</v>
      </c>
      <c r="C22" s="733"/>
      <c r="D22" s="733"/>
      <c r="E22" s="733"/>
      <c r="F22" s="733"/>
      <c r="G22" s="733"/>
      <c r="H22" s="733"/>
      <c r="I22" s="733"/>
      <c r="J22" s="733"/>
      <c r="K22" s="71"/>
      <c r="L22" s="169"/>
      <c r="M22" s="71"/>
      <c r="N22" s="71"/>
      <c r="O22" s="71"/>
    </row>
    <row r="23" spans="1:15" ht="15.5" x14ac:dyDescent="0.35">
      <c r="A23" s="36"/>
      <c r="B23" s="36"/>
      <c r="C23" s="36"/>
      <c r="D23" s="36"/>
      <c r="E23" s="36"/>
      <c r="F23" s="36"/>
      <c r="G23" s="36"/>
      <c r="H23" s="36"/>
      <c r="I23" s="36"/>
      <c r="J23" s="36"/>
      <c r="K23" s="71"/>
      <c r="L23" s="71"/>
      <c r="M23" s="71"/>
      <c r="N23" s="71"/>
      <c r="O23" s="71"/>
    </row>
    <row r="24" spans="1:15" x14ac:dyDescent="0.25">
      <c r="B24" s="149"/>
    </row>
  </sheetData>
  <mergeCells count="1">
    <mergeCell ref="B22:J22"/>
  </mergeCells>
  <dataValidations count="1">
    <dataValidation type="list" showInputMessage="1" showErrorMessage="1" sqref="I4:I18" xr:uid="{00000000-0002-0000-2100-000000000000}">
      <formula1>$K$4:$K$5</formula1>
    </dataValidation>
  </dataValidations>
  <pageMargins left="0.75" right="0.75" top="1" bottom="1" header="0.5" footer="0.5"/>
  <pageSetup scale="80" orientation="landscape" horizontalDpi="1200" verticalDpi="12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27"/>
  <sheetViews>
    <sheetView zoomScaleNormal="100" workbookViewId="0"/>
  </sheetViews>
  <sheetFormatPr defaultColWidth="10.1796875" defaultRowHeight="14.5" x14ac:dyDescent="0.25"/>
  <cols>
    <col min="1" max="1" width="13.1796875" style="526" customWidth="1"/>
    <col min="2" max="13" width="12.81640625" style="536" customWidth="1"/>
    <col min="14" max="14" width="19.453125" style="537" customWidth="1"/>
    <col min="15" max="16384" width="10.1796875" style="526"/>
  </cols>
  <sheetData>
    <row r="1" spans="1:14" s="433" customFormat="1" ht="23.5" x14ac:dyDescent="0.25">
      <c r="A1" s="428" t="s">
        <v>376</v>
      </c>
      <c r="B1" s="429"/>
      <c r="C1" s="429"/>
      <c r="D1" s="431"/>
      <c r="E1" s="431"/>
      <c r="F1" s="431"/>
      <c r="G1" s="431"/>
      <c r="H1" s="431"/>
      <c r="I1" s="431"/>
      <c r="J1" s="431"/>
      <c r="K1" s="431"/>
      <c r="L1" s="447"/>
    </row>
    <row r="2" spans="1:14" s="433" customFormat="1" ht="23.5" x14ac:dyDescent="0.25">
      <c r="A2" s="428" t="s">
        <v>377</v>
      </c>
      <c r="B2" s="429"/>
      <c r="C2" s="429"/>
      <c r="D2" s="431"/>
      <c r="E2" s="448"/>
      <c r="F2" s="448"/>
      <c r="G2" s="448"/>
      <c r="H2" s="448"/>
      <c r="I2" s="448"/>
      <c r="J2" s="448"/>
      <c r="K2" s="431"/>
      <c r="L2" s="447"/>
    </row>
    <row r="3" spans="1:14" s="433" customFormat="1" ht="23.5" x14ac:dyDescent="0.25">
      <c r="A3" s="432" t="s">
        <v>401</v>
      </c>
      <c r="D3" s="431"/>
      <c r="E3" s="448"/>
      <c r="F3" s="448"/>
      <c r="G3" s="448"/>
      <c r="H3" s="448"/>
      <c r="I3" s="448"/>
      <c r="J3" s="448"/>
      <c r="K3" s="431"/>
      <c r="L3" s="447"/>
    </row>
    <row r="5" spans="1:14" ht="18.5" x14ac:dyDescent="0.25">
      <c r="A5" s="745" t="s">
        <v>379</v>
      </c>
      <c r="B5" s="745"/>
      <c r="C5" s="745"/>
      <c r="D5" s="745"/>
      <c r="E5" s="745"/>
      <c r="F5" s="745"/>
      <c r="G5" s="745"/>
      <c r="H5" s="745"/>
      <c r="I5" s="745"/>
      <c r="J5" s="745"/>
      <c r="K5" s="745"/>
      <c r="L5" s="745"/>
      <c r="M5" s="745"/>
      <c r="N5" s="745"/>
    </row>
    <row r="6" spans="1:14" x14ac:dyDescent="0.25">
      <c r="A6" s="527" t="s">
        <v>402</v>
      </c>
      <c r="B6" s="746"/>
      <c r="C6" s="746"/>
      <c r="D6" s="746"/>
      <c r="E6" s="746"/>
      <c r="F6" s="746"/>
      <c r="G6" s="746"/>
      <c r="H6" s="746"/>
      <c r="I6" s="746"/>
      <c r="J6" s="746"/>
      <c r="K6" s="746"/>
      <c r="L6" s="746"/>
      <c r="M6" s="746"/>
      <c r="N6" s="746"/>
    </row>
    <row r="7" spans="1:14" x14ac:dyDescent="0.25">
      <c r="A7" s="528" t="s">
        <v>403</v>
      </c>
      <c r="B7" s="529" t="s">
        <v>404</v>
      </c>
      <c r="C7" s="529" t="s">
        <v>405</v>
      </c>
      <c r="D7" s="529" t="s">
        <v>406</v>
      </c>
      <c r="E7" s="529" t="s">
        <v>407</v>
      </c>
      <c r="F7" s="529" t="s">
        <v>408</v>
      </c>
      <c r="G7" s="529" t="s">
        <v>409</v>
      </c>
      <c r="H7" s="529" t="s">
        <v>410</v>
      </c>
      <c r="I7" s="529" t="s">
        <v>411</v>
      </c>
      <c r="J7" s="529" t="s">
        <v>412</v>
      </c>
      <c r="K7" s="529" t="s">
        <v>413</v>
      </c>
      <c r="L7" s="529" t="s">
        <v>414</v>
      </c>
      <c r="M7" s="529" t="s">
        <v>415</v>
      </c>
      <c r="N7" s="529" t="s">
        <v>13</v>
      </c>
    </row>
    <row r="8" spans="1:14" x14ac:dyDescent="0.25">
      <c r="A8" s="530"/>
      <c r="B8" s="531"/>
      <c r="C8" s="531"/>
      <c r="D8" s="531"/>
      <c r="E8" s="531"/>
      <c r="F8" s="531"/>
      <c r="G8" s="531"/>
      <c r="H8" s="531"/>
      <c r="I8" s="531"/>
      <c r="J8" s="531"/>
      <c r="K8" s="531"/>
      <c r="L8" s="531"/>
      <c r="M8" s="531"/>
      <c r="N8" s="532">
        <f>SUM(B8:M8)</f>
        <v>0</v>
      </c>
    </row>
    <row r="9" spans="1:14" x14ac:dyDescent="0.25">
      <c r="A9" s="530"/>
      <c r="B9" s="531"/>
      <c r="C9" s="531"/>
      <c r="D9" s="531"/>
      <c r="E9" s="531"/>
      <c r="F9" s="531"/>
      <c r="G9" s="531"/>
      <c r="H9" s="531"/>
      <c r="I9" s="531"/>
      <c r="J9" s="531"/>
      <c r="K9" s="531"/>
      <c r="L9" s="531"/>
      <c r="M9" s="531"/>
      <c r="N9" s="532">
        <f>SUM(B9:M9)</f>
        <v>0</v>
      </c>
    </row>
    <row r="10" spans="1:14" x14ac:dyDescent="0.25">
      <c r="A10" s="530"/>
      <c r="B10" s="531"/>
      <c r="C10" s="531"/>
      <c r="D10" s="531"/>
      <c r="E10" s="531"/>
      <c r="F10" s="531"/>
      <c r="G10" s="531"/>
      <c r="H10" s="531"/>
      <c r="I10" s="531"/>
      <c r="J10" s="531"/>
      <c r="K10" s="531"/>
      <c r="L10" s="531"/>
      <c r="M10" s="531"/>
      <c r="N10" s="532">
        <f>SUM(B10:M10)</f>
        <v>0</v>
      </c>
    </row>
    <row r="11" spans="1:14" ht="18.5" x14ac:dyDescent="0.25">
      <c r="A11" s="750" t="s">
        <v>27</v>
      </c>
      <c r="B11" s="751"/>
      <c r="C11" s="751"/>
      <c r="D11" s="751"/>
      <c r="E11" s="751"/>
      <c r="F11" s="751"/>
      <c r="G11" s="751"/>
      <c r="H11" s="751"/>
      <c r="I11" s="751"/>
      <c r="J11" s="751"/>
      <c r="K11" s="751"/>
      <c r="L11" s="751"/>
      <c r="M11" s="752"/>
      <c r="N11" s="533">
        <f>SUM(N8:N10)</f>
        <v>0</v>
      </c>
    </row>
    <row r="13" spans="1:14" ht="18.5" x14ac:dyDescent="0.25">
      <c r="A13" s="745" t="s">
        <v>380</v>
      </c>
      <c r="B13" s="745"/>
      <c r="C13" s="745"/>
      <c r="D13" s="745"/>
      <c r="E13" s="745"/>
      <c r="F13" s="745"/>
      <c r="G13" s="745"/>
      <c r="H13" s="745"/>
      <c r="I13" s="745"/>
      <c r="J13" s="745"/>
      <c r="K13" s="745"/>
      <c r="L13" s="745"/>
      <c r="M13" s="745"/>
      <c r="N13" s="745"/>
    </row>
    <row r="14" spans="1:14" x14ac:dyDescent="0.25">
      <c r="A14" s="527" t="s">
        <v>402</v>
      </c>
      <c r="B14" s="746"/>
      <c r="C14" s="746"/>
      <c r="D14" s="746"/>
      <c r="E14" s="746"/>
      <c r="F14" s="746"/>
      <c r="G14" s="746"/>
      <c r="H14" s="746"/>
      <c r="I14" s="746"/>
      <c r="J14" s="746"/>
      <c r="K14" s="746"/>
      <c r="L14" s="746"/>
      <c r="M14" s="746"/>
      <c r="N14" s="746"/>
    </row>
    <row r="15" spans="1:14" x14ac:dyDescent="0.25">
      <c r="A15" s="528" t="s">
        <v>403</v>
      </c>
      <c r="B15" s="529" t="s">
        <v>404</v>
      </c>
      <c r="C15" s="529" t="s">
        <v>405</v>
      </c>
      <c r="D15" s="529" t="s">
        <v>406</v>
      </c>
      <c r="E15" s="529" t="s">
        <v>407</v>
      </c>
      <c r="F15" s="529" t="s">
        <v>408</v>
      </c>
      <c r="G15" s="529" t="s">
        <v>409</v>
      </c>
      <c r="H15" s="529" t="s">
        <v>410</v>
      </c>
      <c r="I15" s="529" t="s">
        <v>411</v>
      </c>
      <c r="J15" s="529" t="s">
        <v>412</v>
      </c>
      <c r="K15" s="529" t="s">
        <v>413</v>
      </c>
      <c r="L15" s="529" t="s">
        <v>414</v>
      </c>
      <c r="M15" s="529" t="s">
        <v>415</v>
      </c>
      <c r="N15" s="529" t="s">
        <v>13</v>
      </c>
    </row>
    <row r="16" spans="1:14" x14ac:dyDescent="0.25">
      <c r="A16" s="530"/>
      <c r="B16" s="531"/>
      <c r="C16" s="531"/>
      <c r="D16" s="531"/>
      <c r="E16" s="531"/>
      <c r="F16" s="531"/>
      <c r="G16" s="531"/>
      <c r="H16" s="531"/>
      <c r="I16" s="531"/>
      <c r="J16" s="531"/>
      <c r="K16" s="531"/>
      <c r="L16" s="531"/>
      <c r="M16" s="531"/>
      <c r="N16" s="532">
        <f>SUM(B16:M16)</f>
        <v>0</v>
      </c>
    </row>
    <row r="17" spans="1:14" x14ac:dyDescent="0.25">
      <c r="A17" s="530"/>
      <c r="B17" s="531"/>
      <c r="C17" s="531"/>
      <c r="D17" s="531"/>
      <c r="E17" s="531"/>
      <c r="F17" s="531"/>
      <c r="G17" s="531"/>
      <c r="H17" s="531"/>
      <c r="I17" s="531"/>
      <c r="J17" s="531"/>
      <c r="K17" s="531"/>
      <c r="L17" s="531"/>
      <c r="M17" s="531"/>
      <c r="N17" s="532">
        <f>SUM(B17:M17)</f>
        <v>0</v>
      </c>
    </row>
    <row r="18" spans="1:14" x14ac:dyDescent="0.25">
      <c r="A18" s="530"/>
      <c r="B18" s="531"/>
      <c r="C18" s="531"/>
      <c r="D18" s="531"/>
      <c r="E18" s="531"/>
      <c r="F18" s="531"/>
      <c r="G18" s="531"/>
      <c r="H18" s="531"/>
      <c r="I18" s="531"/>
      <c r="J18" s="531"/>
      <c r="K18" s="531"/>
      <c r="L18" s="531"/>
      <c r="M18" s="531"/>
      <c r="N18" s="532">
        <f>SUM(B18:M18)</f>
        <v>0</v>
      </c>
    </row>
    <row r="19" spans="1:14" ht="18.5" x14ac:dyDescent="0.25">
      <c r="A19" s="753" t="s">
        <v>27</v>
      </c>
      <c r="B19" s="754"/>
      <c r="C19" s="754"/>
      <c r="D19" s="754"/>
      <c r="E19" s="754"/>
      <c r="F19" s="754"/>
      <c r="G19" s="754"/>
      <c r="H19" s="754"/>
      <c r="I19" s="754"/>
      <c r="J19" s="754"/>
      <c r="K19" s="754"/>
      <c r="L19" s="754"/>
      <c r="M19" s="755"/>
      <c r="N19" s="534">
        <f>SUM(N16:N18)</f>
        <v>0</v>
      </c>
    </row>
    <row r="21" spans="1:14" ht="18.5" x14ac:dyDescent="0.25">
      <c r="A21" s="745" t="s">
        <v>381</v>
      </c>
      <c r="B21" s="745"/>
      <c r="C21" s="745"/>
      <c r="D21" s="745"/>
      <c r="E21" s="745"/>
      <c r="F21" s="745"/>
      <c r="G21" s="745"/>
      <c r="H21" s="745"/>
      <c r="I21" s="745"/>
      <c r="J21" s="745"/>
      <c r="K21" s="745"/>
      <c r="L21" s="745"/>
      <c r="M21" s="745"/>
      <c r="N21" s="745"/>
    </row>
    <row r="22" spans="1:14" x14ac:dyDescent="0.25">
      <c r="A22" s="527" t="s">
        <v>402</v>
      </c>
      <c r="B22" s="746"/>
      <c r="C22" s="746"/>
      <c r="D22" s="746"/>
      <c r="E22" s="746"/>
      <c r="F22" s="746"/>
      <c r="G22" s="746"/>
      <c r="H22" s="746"/>
      <c r="I22" s="746"/>
      <c r="J22" s="746"/>
      <c r="K22" s="746"/>
      <c r="L22" s="746"/>
      <c r="M22" s="746"/>
      <c r="N22" s="746"/>
    </row>
    <row r="23" spans="1:14" x14ac:dyDescent="0.25">
      <c r="A23" s="528" t="s">
        <v>403</v>
      </c>
      <c r="B23" s="529" t="s">
        <v>404</v>
      </c>
      <c r="C23" s="529" t="s">
        <v>405</v>
      </c>
      <c r="D23" s="529" t="s">
        <v>406</v>
      </c>
      <c r="E23" s="529" t="s">
        <v>407</v>
      </c>
      <c r="F23" s="529" t="s">
        <v>408</v>
      </c>
      <c r="G23" s="529" t="s">
        <v>409</v>
      </c>
      <c r="H23" s="529" t="s">
        <v>410</v>
      </c>
      <c r="I23" s="529" t="s">
        <v>411</v>
      </c>
      <c r="J23" s="529" t="s">
        <v>412</v>
      </c>
      <c r="K23" s="529" t="s">
        <v>413</v>
      </c>
      <c r="L23" s="529" t="s">
        <v>414</v>
      </c>
      <c r="M23" s="529" t="s">
        <v>415</v>
      </c>
      <c r="N23" s="529" t="s">
        <v>13</v>
      </c>
    </row>
    <row r="24" spans="1:14" x14ac:dyDescent="0.25">
      <c r="A24" s="530"/>
      <c r="B24" s="531"/>
      <c r="C24" s="531"/>
      <c r="D24" s="531"/>
      <c r="E24" s="531"/>
      <c r="F24" s="531"/>
      <c r="G24" s="531"/>
      <c r="H24" s="531"/>
      <c r="I24" s="531"/>
      <c r="J24" s="531"/>
      <c r="K24" s="531"/>
      <c r="L24" s="531"/>
      <c r="M24" s="531"/>
      <c r="N24" s="532">
        <f>SUM(B24:M24)</f>
        <v>0</v>
      </c>
    </row>
    <row r="25" spans="1:14" x14ac:dyDescent="0.25">
      <c r="A25" s="530"/>
      <c r="B25" s="531"/>
      <c r="C25" s="531"/>
      <c r="D25" s="531"/>
      <c r="E25" s="531"/>
      <c r="F25" s="531"/>
      <c r="G25" s="531"/>
      <c r="H25" s="531"/>
      <c r="I25" s="531"/>
      <c r="J25" s="531"/>
      <c r="K25" s="531"/>
      <c r="L25" s="531"/>
      <c r="M25" s="531"/>
      <c r="N25" s="532">
        <f>SUM(B25:M25)</f>
        <v>0</v>
      </c>
    </row>
    <row r="26" spans="1:14" x14ac:dyDescent="0.25">
      <c r="A26" s="530"/>
      <c r="B26" s="531"/>
      <c r="C26" s="531"/>
      <c r="D26" s="531"/>
      <c r="E26" s="531"/>
      <c r="F26" s="531"/>
      <c r="G26" s="531"/>
      <c r="H26" s="531"/>
      <c r="I26" s="531"/>
      <c r="J26" s="531"/>
      <c r="K26" s="531"/>
      <c r="L26" s="531"/>
      <c r="M26" s="531"/>
      <c r="N26" s="532">
        <f>SUM(B26:M26)</f>
        <v>0</v>
      </c>
    </row>
    <row r="27" spans="1:14" ht="18.5" x14ac:dyDescent="0.25">
      <c r="A27" s="747" t="s">
        <v>27</v>
      </c>
      <c r="B27" s="748"/>
      <c r="C27" s="748"/>
      <c r="D27" s="748"/>
      <c r="E27" s="748"/>
      <c r="F27" s="748"/>
      <c r="G27" s="748"/>
      <c r="H27" s="748"/>
      <c r="I27" s="748"/>
      <c r="J27" s="748"/>
      <c r="K27" s="748"/>
      <c r="L27" s="748"/>
      <c r="M27" s="749"/>
      <c r="N27" s="535">
        <f>SUM(N24:N26)</f>
        <v>0</v>
      </c>
    </row>
  </sheetData>
  <mergeCells count="9">
    <mergeCell ref="A21:N21"/>
    <mergeCell ref="B22:N22"/>
    <mergeCell ref="A27:M27"/>
    <mergeCell ref="A5:N5"/>
    <mergeCell ref="B6:N6"/>
    <mergeCell ref="A11:M11"/>
    <mergeCell ref="A13:N13"/>
    <mergeCell ref="B14:N14"/>
    <mergeCell ref="A19:M19"/>
  </mergeCells>
  <pageMargins left="0.7" right="0.7" top="0.75" bottom="0.75" header="0.3" footer="0.3"/>
  <pageSetup paperSize="5" scale="8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1">
    <pageSetUpPr fitToPage="1"/>
  </sheetPr>
  <dimension ref="A1:K74"/>
  <sheetViews>
    <sheetView tabSelected="1" zoomScale="80" zoomScaleNormal="80" workbookViewId="0">
      <pane ySplit="4" topLeftCell="A69" activePane="bottomLeft" state="frozen"/>
      <selection activeCell="C1" sqref="C1"/>
      <selection pane="bottomLeft" activeCell="D74" sqref="D74:E74"/>
    </sheetView>
  </sheetViews>
  <sheetFormatPr defaultColWidth="10.453125" defaultRowHeight="23.5" x14ac:dyDescent="0.25"/>
  <cols>
    <col min="1" max="1" width="19.1796875" style="449" customWidth="1"/>
    <col min="2" max="2" width="19.1796875" style="471" customWidth="1"/>
    <col min="3" max="3" width="47.1796875" style="472" customWidth="1"/>
    <col min="4" max="4" width="19.1796875" style="473" customWidth="1"/>
    <col min="5" max="5" width="21.81640625" style="449" customWidth="1"/>
    <col min="6" max="6" width="65.453125" style="474" customWidth="1"/>
    <col min="7" max="8" width="42.1796875" style="474" customWidth="1"/>
    <col min="9" max="10" width="19.453125" style="475" customWidth="1"/>
    <col min="11" max="11" width="22.1796875" style="475" bestFit="1" customWidth="1"/>
    <col min="12" max="24" width="10.453125" style="449"/>
    <col min="25" max="25" width="9.453125" style="449" customWidth="1"/>
    <col min="26" max="16384" width="10.453125" style="449"/>
  </cols>
  <sheetData>
    <row r="1" spans="1:11" ht="37.5" customHeight="1" x14ac:dyDescent="0.25">
      <c r="A1" s="758" t="s">
        <v>416</v>
      </c>
      <c r="B1" s="759"/>
      <c r="C1" s="759"/>
      <c r="D1" s="759"/>
      <c r="E1" s="759"/>
      <c r="F1" s="759"/>
      <c r="G1" s="759"/>
      <c r="H1" s="759"/>
      <c r="I1" s="759"/>
      <c r="J1" s="759"/>
      <c r="K1" s="760"/>
    </row>
    <row r="2" spans="1:11" ht="30" customHeight="1" x14ac:dyDescent="0.25">
      <c r="A2" s="761" t="s">
        <v>376</v>
      </c>
      <c r="B2" s="761"/>
      <c r="C2" s="762"/>
      <c r="D2" s="762"/>
      <c r="E2" s="762"/>
      <c r="F2" s="762"/>
      <c r="G2" s="762"/>
      <c r="H2" s="762"/>
      <c r="I2" s="762"/>
      <c r="J2" s="762"/>
      <c r="K2" s="762"/>
    </row>
    <row r="3" spans="1:11" ht="30" customHeight="1" x14ac:dyDescent="0.25">
      <c r="A3" s="761" t="s">
        <v>377</v>
      </c>
      <c r="B3" s="761"/>
      <c r="C3" s="762"/>
      <c r="D3" s="762"/>
      <c r="E3" s="762"/>
      <c r="F3" s="762"/>
      <c r="G3" s="762"/>
      <c r="H3" s="762"/>
      <c r="I3" s="762"/>
      <c r="J3" s="762"/>
      <c r="K3" s="762"/>
    </row>
    <row r="4" spans="1:11" s="454" customFormat="1" ht="42" x14ac:dyDescent="0.25">
      <c r="A4" s="450" t="s">
        <v>417</v>
      </c>
      <c r="B4" s="451" t="s">
        <v>418</v>
      </c>
      <c r="C4" s="450" t="s">
        <v>419</v>
      </c>
      <c r="D4" s="452" t="s">
        <v>420</v>
      </c>
      <c r="E4" s="450" t="s">
        <v>421</v>
      </c>
      <c r="F4" s="450" t="s">
        <v>422</v>
      </c>
      <c r="G4" s="450" t="s">
        <v>423</v>
      </c>
      <c r="H4" s="450" t="s">
        <v>424</v>
      </c>
      <c r="I4" s="453" t="s">
        <v>425</v>
      </c>
      <c r="J4" s="453" t="s">
        <v>426</v>
      </c>
      <c r="K4" s="453" t="s">
        <v>427</v>
      </c>
    </row>
    <row r="5" spans="1:11" x14ac:dyDescent="0.25">
      <c r="A5" s="756" t="s">
        <v>379</v>
      </c>
      <c r="B5" s="455">
        <v>1</v>
      </c>
      <c r="C5" s="456" t="s">
        <v>428</v>
      </c>
      <c r="D5" s="457">
        <f>SUM(D6:D15)</f>
        <v>0</v>
      </c>
      <c r="E5" s="458" t="s">
        <v>429</v>
      </c>
      <c r="F5" s="456" t="s">
        <v>430</v>
      </c>
      <c r="G5" s="456" t="s">
        <v>431</v>
      </c>
      <c r="H5" s="456" t="s">
        <v>431</v>
      </c>
      <c r="I5" s="459" t="s">
        <v>432</v>
      </c>
      <c r="J5" s="459" t="s">
        <v>432</v>
      </c>
      <c r="K5" s="459" t="s">
        <v>432</v>
      </c>
    </row>
    <row r="6" spans="1:11" ht="23.25" customHeight="1" x14ac:dyDescent="0.25">
      <c r="A6" s="757"/>
      <c r="B6" s="460">
        <v>1.1000000000000001</v>
      </c>
      <c r="C6" s="461" t="s">
        <v>433</v>
      </c>
      <c r="D6" s="462">
        <v>0</v>
      </c>
      <c r="E6" s="463" t="s">
        <v>434</v>
      </c>
      <c r="F6" s="461" t="s">
        <v>430</v>
      </c>
      <c r="G6" s="461" t="s">
        <v>431</v>
      </c>
      <c r="H6" s="461" t="s">
        <v>431</v>
      </c>
      <c r="I6" s="464" t="s">
        <v>432</v>
      </c>
      <c r="J6" s="464" t="s">
        <v>432</v>
      </c>
      <c r="K6" s="464" t="s">
        <v>432</v>
      </c>
    </row>
    <row r="7" spans="1:11" ht="23.25" customHeight="1" x14ac:dyDescent="0.25">
      <c r="A7" s="757"/>
      <c r="B7" s="460">
        <v>1.2</v>
      </c>
      <c r="C7" s="461" t="s">
        <v>433</v>
      </c>
      <c r="D7" s="462">
        <v>0</v>
      </c>
      <c r="E7" s="463" t="s">
        <v>434</v>
      </c>
      <c r="F7" s="461" t="s">
        <v>430</v>
      </c>
      <c r="G7" s="461" t="s">
        <v>431</v>
      </c>
      <c r="H7" s="461" t="s">
        <v>431</v>
      </c>
      <c r="I7" s="464" t="s">
        <v>432</v>
      </c>
      <c r="J7" s="464" t="s">
        <v>432</v>
      </c>
      <c r="K7" s="464" t="s">
        <v>432</v>
      </c>
    </row>
    <row r="8" spans="1:11" ht="23.25" customHeight="1" x14ac:dyDescent="0.25">
      <c r="A8" s="757"/>
      <c r="B8" s="460">
        <v>1.3</v>
      </c>
      <c r="C8" s="461" t="s">
        <v>433</v>
      </c>
      <c r="D8" s="462">
        <v>0</v>
      </c>
      <c r="E8" s="463" t="s">
        <v>435</v>
      </c>
      <c r="F8" s="461" t="s">
        <v>430</v>
      </c>
      <c r="G8" s="461" t="s">
        <v>431</v>
      </c>
      <c r="H8" s="461" t="s">
        <v>431</v>
      </c>
      <c r="I8" s="464" t="s">
        <v>432</v>
      </c>
      <c r="J8" s="464" t="s">
        <v>432</v>
      </c>
      <c r="K8" s="464" t="s">
        <v>432</v>
      </c>
    </row>
    <row r="9" spans="1:11" ht="23.25" customHeight="1" x14ac:dyDescent="0.25">
      <c r="A9" s="757"/>
      <c r="B9" s="460">
        <v>1.4</v>
      </c>
      <c r="C9" s="461" t="s">
        <v>433</v>
      </c>
      <c r="D9" s="462">
        <v>0</v>
      </c>
      <c r="E9" s="463" t="s">
        <v>434</v>
      </c>
      <c r="F9" s="461" t="s">
        <v>430</v>
      </c>
      <c r="G9" s="461" t="s">
        <v>431</v>
      </c>
      <c r="H9" s="461" t="s">
        <v>431</v>
      </c>
      <c r="I9" s="464" t="s">
        <v>432</v>
      </c>
      <c r="J9" s="464" t="s">
        <v>432</v>
      </c>
      <c r="K9" s="464" t="s">
        <v>432</v>
      </c>
    </row>
    <row r="10" spans="1:11" ht="23.25" customHeight="1" x14ac:dyDescent="0.25">
      <c r="A10" s="757"/>
      <c r="B10" s="460">
        <v>1.5</v>
      </c>
      <c r="C10" s="461" t="s">
        <v>433</v>
      </c>
      <c r="D10" s="462">
        <v>0</v>
      </c>
      <c r="E10" s="463" t="s">
        <v>436</v>
      </c>
      <c r="F10" s="461" t="s">
        <v>430</v>
      </c>
      <c r="G10" s="461" t="s">
        <v>431</v>
      </c>
      <c r="H10" s="461" t="s">
        <v>431</v>
      </c>
      <c r="I10" s="464" t="s">
        <v>432</v>
      </c>
      <c r="J10" s="464" t="s">
        <v>432</v>
      </c>
      <c r="K10" s="464" t="s">
        <v>432</v>
      </c>
    </row>
    <row r="11" spans="1:11" ht="23.25" customHeight="1" x14ac:dyDescent="0.25">
      <c r="A11" s="757"/>
      <c r="B11" s="460">
        <v>1.6</v>
      </c>
      <c r="C11" s="461" t="s">
        <v>433</v>
      </c>
      <c r="D11" s="462">
        <v>0</v>
      </c>
      <c r="E11" s="463" t="s">
        <v>437</v>
      </c>
      <c r="F11" s="461" t="s">
        <v>430</v>
      </c>
      <c r="G11" s="461" t="s">
        <v>431</v>
      </c>
      <c r="H11" s="461" t="s">
        <v>431</v>
      </c>
      <c r="I11" s="464" t="s">
        <v>432</v>
      </c>
      <c r="J11" s="464" t="s">
        <v>432</v>
      </c>
      <c r="K11" s="464" t="s">
        <v>432</v>
      </c>
    </row>
    <row r="12" spans="1:11" ht="23.25" customHeight="1" x14ac:dyDescent="0.25">
      <c r="A12" s="757"/>
      <c r="B12" s="460">
        <v>1.7</v>
      </c>
      <c r="C12" s="461" t="s">
        <v>433</v>
      </c>
      <c r="D12" s="462">
        <v>0</v>
      </c>
      <c r="E12" s="463" t="s">
        <v>434</v>
      </c>
      <c r="F12" s="461" t="s">
        <v>430</v>
      </c>
      <c r="G12" s="461" t="s">
        <v>431</v>
      </c>
      <c r="H12" s="461" t="s">
        <v>431</v>
      </c>
      <c r="I12" s="464" t="s">
        <v>432</v>
      </c>
      <c r="J12" s="464" t="s">
        <v>432</v>
      </c>
      <c r="K12" s="464" t="s">
        <v>432</v>
      </c>
    </row>
    <row r="13" spans="1:11" ht="23.25" customHeight="1" x14ac:dyDescent="0.25">
      <c r="A13" s="757"/>
      <c r="B13" s="460">
        <v>1.8</v>
      </c>
      <c r="C13" s="461" t="s">
        <v>433</v>
      </c>
      <c r="D13" s="462">
        <v>0</v>
      </c>
      <c r="E13" s="463" t="s">
        <v>438</v>
      </c>
      <c r="F13" s="461" t="s">
        <v>430</v>
      </c>
      <c r="G13" s="461" t="s">
        <v>431</v>
      </c>
      <c r="H13" s="461" t="s">
        <v>431</v>
      </c>
      <c r="I13" s="464" t="s">
        <v>432</v>
      </c>
      <c r="J13" s="464" t="s">
        <v>432</v>
      </c>
      <c r="K13" s="464" t="s">
        <v>432</v>
      </c>
    </row>
    <row r="14" spans="1:11" ht="23.25" customHeight="1" x14ac:dyDescent="0.25">
      <c r="A14" s="757"/>
      <c r="B14" s="460">
        <v>1.9</v>
      </c>
      <c r="C14" s="461" t="s">
        <v>433</v>
      </c>
      <c r="D14" s="462">
        <v>0</v>
      </c>
      <c r="E14" s="463" t="s">
        <v>439</v>
      </c>
      <c r="F14" s="461" t="s">
        <v>430</v>
      </c>
      <c r="G14" s="461" t="s">
        <v>431</v>
      </c>
      <c r="H14" s="461" t="s">
        <v>431</v>
      </c>
      <c r="I14" s="464" t="s">
        <v>432</v>
      </c>
      <c r="J14" s="464" t="s">
        <v>432</v>
      </c>
      <c r="K14" s="464" t="s">
        <v>432</v>
      </c>
    </row>
    <row r="15" spans="1:11" ht="23.25" customHeight="1" x14ac:dyDescent="0.25">
      <c r="A15" s="757"/>
      <c r="B15" s="465">
        <v>1.1000000000000001</v>
      </c>
      <c r="C15" s="461" t="s">
        <v>433</v>
      </c>
      <c r="D15" s="462">
        <v>0</v>
      </c>
      <c r="E15" s="463" t="s">
        <v>434</v>
      </c>
      <c r="F15" s="461" t="s">
        <v>430</v>
      </c>
      <c r="G15" s="461" t="s">
        <v>431</v>
      </c>
      <c r="H15" s="461" t="s">
        <v>431</v>
      </c>
      <c r="I15" s="464" t="s">
        <v>432</v>
      </c>
      <c r="J15" s="464" t="s">
        <v>432</v>
      </c>
      <c r="K15" s="464" t="s">
        <v>432</v>
      </c>
    </row>
    <row r="16" spans="1:11" x14ac:dyDescent="0.25">
      <c r="A16" s="757"/>
      <c r="B16" s="466">
        <v>2</v>
      </c>
      <c r="C16" s="467" t="s">
        <v>440</v>
      </c>
      <c r="D16" s="468">
        <f>SUM(D17:D26)</f>
        <v>0</v>
      </c>
      <c r="E16" s="469"/>
      <c r="F16" s="467"/>
      <c r="G16" s="467"/>
      <c r="H16" s="467"/>
      <c r="I16" s="470"/>
      <c r="J16" s="470"/>
      <c r="K16" s="470"/>
    </row>
    <row r="17" spans="1:11" ht="23.25" customHeight="1" x14ac:dyDescent="0.25">
      <c r="A17" s="757"/>
      <c r="B17" s="460">
        <v>2.1</v>
      </c>
      <c r="C17" s="461"/>
      <c r="D17" s="462">
        <v>0</v>
      </c>
      <c r="E17" s="463"/>
      <c r="F17" s="461"/>
      <c r="G17" s="461"/>
      <c r="H17" s="461"/>
      <c r="I17" s="464"/>
      <c r="J17" s="464"/>
      <c r="K17" s="464"/>
    </row>
    <row r="18" spans="1:11" ht="23.25" customHeight="1" x14ac:dyDescent="0.25">
      <c r="A18" s="757"/>
      <c r="B18" s="460">
        <v>2.2000000000000002</v>
      </c>
      <c r="C18" s="461"/>
      <c r="D18" s="462">
        <v>0</v>
      </c>
      <c r="E18" s="463"/>
      <c r="F18" s="461"/>
      <c r="G18" s="461"/>
      <c r="H18" s="461"/>
      <c r="I18" s="464"/>
      <c r="J18" s="464"/>
      <c r="K18" s="464"/>
    </row>
    <row r="19" spans="1:11" ht="23.25" customHeight="1" x14ac:dyDescent="0.25">
      <c r="A19" s="757"/>
      <c r="B19" s="460">
        <v>2.2999999999999998</v>
      </c>
      <c r="C19" s="461"/>
      <c r="D19" s="462">
        <v>0</v>
      </c>
      <c r="E19" s="463"/>
      <c r="F19" s="461"/>
      <c r="G19" s="461"/>
      <c r="H19" s="461"/>
      <c r="I19" s="464"/>
      <c r="J19" s="464"/>
      <c r="K19" s="464"/>
    </row>
    <row r="20" spans="1:11" ht="23.25" customHeight="1" x14ac:dyDescent="0.25">
      <c r="A20" s="757"/>
      <c r="B20" s="460">
        <v>2.4</v>
      </c>
      <c r="C20" s="461"/>
      <c r="D20" s="462">
        <v>0</v>
      </c>
      <c r="E20" s="463"/>
      <c r="F20" s="461"/>
      <c r="G20" s="461"/>
      <c r="H20" s="461"/>
      <c r="I20" s="464"/>
      <c r="J20" s="464"/>
      <c r="K20" s="464"/>
    </row>
    <row r="21" spans="1:11" ht="23.25" customHeight="1" x14ac:dyDescent="0.25">
      <c r="A21" s="757"/>
      <c r="B21" s="460">
        <v>2.5</v>
      </c>
      <c r="C21" s="461"/>
      <c r="D21" s="462">
        <v>0</v>
      </c>
      <c r="E21" s="463"/>
      <c r="F21" s="461"/>
      <c r="G21" s="461"/>
      <c r="H21" s="461"/>
      <c r="I21" s="464"/>
      <c r="J21" s="464"/>
      <c r="K21" s="464"/>
    </row>
    <row r="22" spans="1:11" ht="23.25" customHeight="1" x14ac:dyDescent="0.25">
      <c r="A22" s="757"/>
      <c r="B22" s="460">
        <v>2.6</v>
      </c>
      <c r="C22" s="461"/>
      <c r="D22" s="462">
        <v>0</v>
      </c>
      <c r="E22" s="463"/>
      <c r="F22" s="461"/>
      <c r="G22" s="461"/>
      <c r="H22" s="461"/>
      <c r="I22" s="464"/>
      <c r="J22" s="464"/>
      <c r="K22" s="464"/>
    </row>
    <row r="23" spans="1:11" ht="23.25" customHeight="1" x14ac:dyDescent="0.25">
      <c r="A23" s="757"/>
      <c r="B23" s="460">
        <v>2.7</v>
      </c>
      <c r="C23" s="461"/>
      <c r="D23" s="462">
        <v>0</v>
      </c>
      <c r="E23" s="463"/>
      <c r="F23" s="461"/>
      <c r="G23" s="461"/>
      <c r="H23" s="461"/>
      <c r="I23" s="464"/>
      <c r="J23" s="464"/>
      <c r="K23" s="464"/>
    </row>
    <row r="24" spans="1:11" ht="23.25" customHeight="1" x14ac:dyDescent="0.25">
      <c r="A24" s="757"/>
      <c r="B24" s="460">
        <v>2.8</v>
      </c>
      <c r="C24" s="461"/>
      <c r="D24" s="462">
        <v>0</v>
      </c>
      <c r="E24" s="463"/>
      <c r="F24" s="461"/>
      <c r="G24" s="461"/>
      <c r="H24" s="461"/>
      <c r="I24" s="464"/>
      <c r="J24" s="464"/>
      <c r="K24" s="464"/>
    </row>
    <row r="25" spans="1:11" ht="23.25" customHeight="1" x14ac:dyDescent="0.25">
      <c r="A25" s="757"/>
      <c r="B25" s="460">
        <v>2.9</v>
      </c>
      <c r="C25" s="461"/>
      <c r="D25" s="462">
        <v>0</v>
      </c>
      <c r="E25" s="463"/>
      <c r="F25" s="461"/>
      <c r="G25" s="461"/>
      <c r="H25" s="461"/>
      <c r="I25" s="464"/>
      <c r="J25" s="464"/>
      <c r="K25" s="464"/>
    </row>
    <row r="26" spans="1:11" ht="23.25" customHeight="1" x14ac:dyDescent="0.25">
      <c r="A26" s="757"/>
      <c r="B26" s="465">
        <v>2.1</v>
      </c>
      <c r="C26" s="461"/>
      <c r="D26" s="462">
        <v>0</v>
      </c>
      <c r="E26" s="463"/>
      <c r="F26" s="461"/>
      <c r="G26" s="461"/>
      <c r="H26" s="461"/>
      <c r="I26" s="464"/>
      <c r="J26" s="464"/>
      <c r="K26" s="464"/>
    </row>
    <row r="27" spans="1:11" ht="32.15" customHeight="1" x14ac:dyDescent="0.25">
      <c r="A27" s="653" t="s">
        <v>13</v>
      </c>
      <c r="B27" s="654"/>
      <c r="C27" s="655"/>
      <c r="D27" s="656">
        <f>SUM(D5,D16)</f>
        <v>0</v>
      </c>
      <c r="E27" s="656"/>
      <c r="F27" s="763"/>
      <c r="G27" s="764"/>
      <c r="H27" s="764"/>
      <c r="I27" s="764"/>
      <c r="J27" s="764"/>
      <c r="K27" s="765"/>
    </row>
    <row r="28" spans="1:11" x14ac:dyDescent="0.25">
      <c r="A28" s="766" t="s">
        <v>380</v>
      </c>
      <c r="B28" s="455">
        <v>1</v>
      </c>
      <c r="C28" s="456" t="s">
        <v>428</v>
      </c>
      <c r="D28" s="457">
        <f>SUM(D29:D38)</f>
        <v>0</v>
      </c>
      <c r="E28" s="458"/>
      <c r="F28" s="456"/>
      <c r="G28" s="456"/>
      <c r="H28" s="456"/>
      <c r="I28" s="459"/>
      <c r="J28" s="459"/>
      <c r="K28" s="459"/>
    </row>
    <row r="29" spans="1:11" ht="23.25" customHeight="1" x14ac:dyDescent="0.25">
      <c r="A29" s="767"/>
      <c r="B29" s="460">
        <v>1.1000000000000001</v>
      </c>
      <c r="C29" s="461"/>
      <c r="D29" s="462">
        <v>0</v>
      </c>
      <c r="E29" s="463"/>
      <c r="F29" s="461"/>
      <c r="G29" s="461"/>
      <c r="H29" s="461"/>
      <c r="I29" s="464"/>
      <c r="J29" s="464"/>
      <c r="K29" s="464"/>
    </row>
    <row r="30" spans="1:11" ht="23.25" customHeight="1" x14ac:dyDescent="0.25">
      <c r="A30" s="767"/>
      <c r="B30" s="460">
        <v>1.2</v>
      </c>
      <c r="C30" s="461"/>
      <c r="D30" s="462">
        <v>0</v>
      </c>
      <c r="E30" s="463"/>
      <c r="F30" s="461"/>
      <c r="G30" s="461"/>
      <c r="H30" s="461"/>
      <c r="I30" s="464"/>
      <c r="J30" s="464"/>
      <c r="K30" s="464"/>
    </row>
    <row r="31" spans="1:11" ht="23.25" customHeight="1" x14ac:dyDescent="0.25">
      <c r="A31" s="767"/>
      <c r="B31" s="460">
        <v>1.3</v>
      </c>
      <c r="C31" s="461"/>
      <c r="D31" s="462">
        <v>0</v>
      </c>
      <c r="E31" s="463"/>
      <c r="F31" s="461"/>
      <c r="G31" s="461"/>
      <c r="H31" s="461"/>
      <c r="I31" s="464"/>
      <c r="J31" s="464"/>
      <c r="K31" s="464"/>
    </row>
    <row r="32" spans="1:11" ht="23.25" customHeight="1" x14ac:dyDescent="0.25">
      <c r="A32" s="767"/>
      <c r="B32" s="460">
        <v>1.4</v>
      </c>
      <c r="C32" s="461"/>
      <c r="D32" s="462">
        <v>0</v>
      </c>
      <c r="E32" s="463"/>
      <c r="F32" s="461"/>
      <c r="G32" s="461"/>
      <c r="H32" s="461"/>
      <c r="I32" s="464"/>
      <c r="J32" s="464"/>
      <c r="K32" s="464"/>
    </row>
    <row r="33" spans="1:11" ht="23.25" customHeight="1" x14ac:dyDescent="0.25">
      <c r="A33" s="767"/>
      <c r="B33" s="460">
        <v>1.5</v>
      </c>
      <c r="C33" s="461"/>
      <c r="D33" s="462">
        <v>0</v>
      </c>
      <c r="E33" s="463"/>
      <c r="F33" s="461"/>
      <c r="G33" s="461"/>
      <c r="H33" s="461"/>
      <c r="I33" s="464"/>
      <c r="J33" s="464"/>
      <c r="K33" s="464"/>
    </row>
    <row r="34" spans="1:11" ht="23.25" customHeight="1" x14ac:dyDescent="0.25">
      <c r="A34" s="767"/>
      <c r="B34" s="460">
        <v>1.6</v>
      </c>
      <c r="C34" s="461"/>
      <c r="D34" s="462">
        <v>0</v>
      </c>
      <c r="E34" s="463"/>
      <c r="F34" s="461"/>
      <c r="G34" s="461"/>
      <c r="H34" s="461"/>
      <c r="I34" s="464"/>
      <c r="J34" s="464"/>
      <c r="K34" s="464"/>
    </row>
    <row r="35" spans="1:11" ht="23.25" customHeight="1" x14ac:dyDescent="0.25">
      <c r="A35" s="767"/>
      <c r="B35" s="460">
        <v>1.7</v>
      </c>
      <c r="C35" s="461"/>
      <c r="D35" s="462">
        <v>0</v>
      </c>
      <c r="E35" s="463"/>
      <c r="F35" s="461"/>
      <c r="G35" s="461"/>
      <c r="H35" s="461"/>
      <c r="I35" s="464"/>
      <c r="J35" s="464"/>
      <c r="K35" s="464"/>
    </row>
    <row r="36" spans="1:11" ht="23.25" customHeight="1" x14ac:dyDescent="0.25">
      <c r="A36" s="767"/>
      <c r="B36" s="460">
        <v>1.8</v>
      </c>
      <c r="C36" s="461"/>
      <c r="D36" s="462">
        <v>0</v>
      </c>
      <c r="E36" s="463"/>
      <c r="F36" s="461"/>
      <c r="G36" s="461"/>
      <c r="H36" s="461"/>
      <c r="I36" s="464"/>
      <c r="J36" s="464"/>
      <c r="K36" s="464"/>
    </row>
    <row r="37" spans="1:11" ht="23.25" customHeight="1" x14ac:dyDescent="0.25">
      <c r="A37" s="767"/>
      <c r="B37" s="460">
        <v>1.9</v>
      </c>
      <c r="C37" s="461"/>
      <c r="D37" s="462">
        <v>0</v>
      </c>
      <c r="E37" s="463"/>
      <c r="F37" s="461"/>
      <c r="G37" s="461"/>
      <c r="H37" s="461"/>
      <c r="I37" s="464"/>
      <c r="J37" s="464"/>
      <c r="K37" s="464"/>
    </row>
    <row r="38" spans="1:11" ht="23.25" customHeight="1" x14ac:dyDescent="0.25">
      <c r="A38" s="767"/>
      <c r="B38" s="465">
        <v>1.1000000000000001</v>
      </c>
      <c r="C38" s="461"/>
      <c r="D38" s="462">
        <v>0</v>
      </c>
      <c r="E38" s="463"/>
      <c r="F38" s="461"/>
      <c r="G38" s="461"/>
      <c r="H38" s="461"/>
      <c r="I38" s="464"/>
      <c r="J38" s="464"/>
      <c r="K38" s="464"/>
    </row>
    <row r="39" spans="1:11" x14ac:dyDescent="0.25">
      <c r="A39" s="767"/>
      <c r="B39" s="466">
        <v>2</v>
      </c>
      <c r="C39" s="467" t="s">
        <v>440</v>
      </c>
      <c r="D39" s="468">
        <f>SUM(D40:D49)</f>
        <v>0</v>
      </c>
      <c r="E39" s="469"/>
      <c r="F39" s="467"/>
      <c r="G39" s="467"/>
      <c r="H39" s="467"/>
      <c r="I39" s="470"/>
      <c r="J39" s="470"/>
      <c r="K39" s="470"/>
    </row>
    <row r="40" spans="1:11" ht="23.25" customHeight="1" x14ac:dyDescent="0.25">
      <c r="A40" s="767"/>
      <c r="B40" s="460">
        <v>2.1</v>
      </c>
      <c r="C40" s="461"/>
      <c r="D40" s="462">
        <v>0</v>
      </c>
      <c r="E40" s="463"/>
      <c r="F40" s="461"/>
      <c r="G40" s="461"/>
      <c r="H40" s="461"/>
      <c r="I40" s="464"/>
      <c r="J40" s="464"/>
      <c r="K40" s="464"/>
    </row>
    <row r="41" spans="1:11" ht="23.25" customHeight="1" x14ac:dyDescent="0.25">
      <c r="A41" s="767"/>
      <c r="B41" s="460">
        <v>2.2000000000000002</v>
      </c>
      <c r="C41" s="461"/>
      <c r="D41" s="462">
        <v>0</v>
      </c>
      <c r="E41" s="463"/>
      <c r="F41" s="461"/>
      <c r="G41" s="461"/>
      <c r="H41" s="461"/>
      <c r="I41" s="464"/>
      <c r="J41" s="464"/>
      <c r="K41" s="464"/>
    </row>
    <row r="42" spans="1:11" ht="23.25" customHeight="1" x14ac:dyDescent="0.25">
      <c r="A42" s="767"/>
      <c r="B42" s="460">
        <v>2.2999999999999998</v>
      </c>
      <c r="C42" s="461"/>
      <c r="D42" s="462">
        <v>0</v>
      </c>
      <c r="E42" s="463"/>
      <c r="F42" s="461"/>
      <c r="G42" s="461"/>
      <c r="H42" s="461"/>
      <c r="I42" s="464"/>
      <c r="J42" s="464"/>
      <c r="K42" s="464"/>
    </row>
    <row r="43" spans="1:11" ht="23.25" customHeight="1" x14ac:dyDescent="0.25">
      <c r="A43" s="767"/>
      <c r="B43" s="460">
        <v>2.4</v>
      </c>
      <c r="C43" s="461"/>
      <c r="D43" s="462">
        <v>0</v>
      </c>
      <c r="E43" s="463"/>
      <c r="F43" s="461"/>
      <c r="G43" s="461"/>
      <c r="H43" s="461"/>
      <c r="I43" s="464"/>
      <c r="J43" s="464"/>
      <c r="K43" s="464"/>
    </row>
    <row r="44" spans="1:11" ht="23.25" customHeight="1" x14ac:dyDescent="0.25">
      <c r="A44" s="767"/>
      <c r="B44" s="460">
        <v>2.5</v>
      </c>
      <c r="C44" s="461"/>
      <c r="D44" s="462">
        <v>0</v>
      </c>
      <c r="E44" s="463"/>
      <c r="F44" s="461"/>
      <c r="G44" s="461"/>
      <c r="H44" s="461"/>
      <c r="I44" s="464"/>
      <c r="J44" s="464"/>
      <c r="K44" s="464"/>
    </row>
    <row r="45" spans="1:11" ht="23.25" customHeight="1" x14ac:dyDescent="0.25">
      <c r="A45" s="767"/>
      <c r="B45" s="460">
        <v>2.6</v>
      </c>
      <c r="C45" s="461"/>
      <c r="D45" s="462">
        <v>0</v>
      </c>
      <c r="E45" s="463"/>
      <c r="F45" s="461"/>
      <c r="G45" s="461"/>
      <c r="H45" s="461"/>
      <c r="I45" s="464"/>
      <c r="J45" s="464"/>
      <c r="K45" s="464"/>
    </row>
    <row r="46" spans="1:11" ht="23.25" customHeight="1" x14ac:dyDescent="0.25">
      <c r="A46" s="767"/>
      <c r="B46" s="460">
        <v>2.7</v>
      </c>
      <c r="C46" s="461"/>
      <c r="D46" s="462">
        <v>0</v>
      </c>
      <c r="E46" s="463"/>
      <c r="F46" s="461"/>
      <c r="G46" s="461"/>
      <c r="H46" s="461"/>
      <c r="I46" s="464"/>
      <c r="J46" s="464"/>
      <c r="K46" s="464"/>
    </row>
    <row r="47" spans="1:11" ht="23.25" customHeight="1" x14ac:dyDescent="0.25">
      <c r="A47" s="767"/>
      <c r="B47" s="460">
        <v>2.8</v>
      </c>
      <c r="C47" s="461"/>
      <c r="D47" s="462">
        <v>0</v>
      </c>
      <c r="E47" s="463"/>
      <c r="F47" s="461"/>
      <c r="G47" s="461"/>
      <c r="H47" s="461"/>
      <c r="I47" s="464"/>
      <c r="J47" s="464"/>
      <c r="K47" s="464"/>
    </row>
    <row r="48" spans="1:11" ht="23.25" customHeight="1" x14ac:dyDescent="0.25">
      <c r="A48" s="767"/>
      <c r="B48" s="460">
        <v>2.9</v>
      </c>
      <c r="C48" s="461"/>
      <c r="D48" s="462">
        <v>0</v>
      </c>
      <c r="E48" s="463"/>
      <c r="F48" s="461"/>
      <c r="G48" s="461"/>
      <c r="H48" s="461"/>
      <c r="I48" s="464"/>
      <c r="J48" s="464"/>
      <c r="K48" s="464"/>
    </row>
    <row r="49" spans="1:11" ht="23.25" customHeight="1" x14ac:dyDescent="0.25">
      <c r="A49" s="767"/>
      <c r="B49" s="465">
        <v>2.1</v>
      </c>
      <c r="C49" s="461"/>
      <c r="D49" s="462">
        <v>0</v>
      </c>
      <c r="E49" s="463"/>
      <c r="F49" s="461"/>
      <c r="G49" s="461"/>
      <c r="H49" s="461"/>
      <c r="I49" s="464"/>
      <c r="J49" s="464"/>
      <c r="K49" s="464"/>
    </row>
    <row r="50" spans="1:11" ht="32.15" customHeight="1" x14ac:dyDescent="0.25">
      <c r="A50" s="653" t="s">
        <v>13</v>
      </c>
      <c r="B50" s="654"/>
      <c r="C50" s="655"/>
      <c r="D50" s="656">
        <f>SUM(D28,D39)</f>
        <v>0</v>
      </c>
      <c r="E50" s="656"/>
      <c r="F50" s="763"/>
      <c r="G50" s="764"/>
      <c r="H50" s="764"/>
      <c r="I50" s="764"/>
      <c r="J50" s="764"/>
      <c r="K50" s="765"/>
    </row>
    <row r="51" spans="1:11" x14ac:dyDescent="0.25">
      <c r="A51" s="768" t="s">
        <v>381</v>
      </c>
      <c r="B51" s="455">
        <v>1</v>
      </c>
      <c r="C51" s="456" t="s">
        <v>428</v>
      </c>
      <c r="D51" s="457">
        <f>SUM(D52:D61)</f>
        <v>0</v>
      </c>
      <c r="E51" s="458"/>
      <c r="F51" s="456"/>
      <c r="G51" s="456"/>
      <c r="H51" s="456"/>
      <c r="I51" s="459"/>
      <c r="J51" s="459"/>
      <c r="K51" s="459"/>
    </row>
    <row r="52" spans="1:11" ht="23.25" customHeight="1" x14ac:dyDescent="0.25">
      <c r="A52" s="769"/>
      <c r="B52" s="460">
        <v>1.1000000000000001</v>
      </c>
      <c r="C52" s="461"/>
      <c r="D52" s="462">
        <v>0</v>
      </c>
      <c r="E52" s="463"/>
      <c r="F52" s="461"/>
      <c r="G52" s="461"/>
      <c r="H52" s="461"/>
      <c r="I52" s="464"/>
      <c r="J52" s="464"/>
      <c r="K52" s="464"/>
    </row>
    <row r="53" spans="1:11" ht="23.25" customHeight="1" x14ac:dyDescent="0.25">
      <c r="A53" s="769"/>
      <c r="B53" s="460">
        <v>1.2</v>
      </c>
      <c r="C53" s="461"/>
      <c r="D53" s="462">
        <v>0</v>
      </c>
      <c r="E53" s="463"/>
      <c r="F53" s="461"/>
      <c r="G53" s="461"/>
      <c r="H53" s="461"/>
      <c r="I53" s="464"/>
      <c r="J53" s="464"/>
      <c r="K53" s="464"/>
    </row>
    <row r="54" spans="1:11" ht="23.25" customHeight="1" x14ac:dyDescent="0.25">
      <c r="A54" s="769"/>
      <c r="B54" s="460">
        <v>1.3</v>
      </c>
      <c r="C54" s="461"/>
      <c r="D54" s="462">
        <v>0</v>
      </c>
      <c r="E54" s="463"/>
      <c r="F54" s="461"/>
      <c r="G54" s="461"/>
      <c r="H54" s="461"/>
      <c r="I54" s="464"/>
      <c r="J54" s="464"/>
      <c r="K54" s="464"/>
    </row>
    <row r="55" spans="1:11" ht="23.25" customHeight="1" x14ac:dyDescent="0.25">
      <c r="A55" s="769"/>
      <c r="B55" s="460">
        <v>1.4</v>
      </c>
      <c r="C55" s="461"/>
      <c r="D55" s="462">
        <v>0</v>
      </c>
      <c r="E55" s="463"/>
      <c r="F55" s="461"/>
      <c r="G55" s="461"/>
      <c r="H55" s="461"/>
      <c r="I55" s="464"/>
      <c r="J55" s="464"/>
      <c r="K55" s="464"/>
    </row>
    <row r="56" spans="1:11" ht="23.25" customHeight="1" x14ac:dyDescent="0.25">
      <c r="A56" s="769"/>
      <c r="B56" s="460">
        <v>1.5</v>
      </c>
      <c r="C56" s="461"/>
      <c r="D56" s="462">
        <v>0</v>
      </c>
      <c r="E56" s="463"/>
      <c r="F56" s="461"/>
      <c r="G56" s="461"/>
      <c r="H56" s="461"/>
      <c r="I56" s="464"/>
      <c r="J56" s="464"/>
      <c r="K56" s="464"/>
    </row>
    <row r="57" spans="1:11" ht="23.25" customHeight="1" x14ac:dyDescent="0.25">
      <c r="A57" s="769"/>
      <c r="B57" s="460">
        <v>1.6</v>
      </c>
      <c r="C57" s="461"/>
      <c r="D57" s="462">
        <v>0</v>
      </c>
      <c r="E57" s="463"/>
      <c r="F57" s="461"/>
      <c r="G57" s="461"/>
      <c r="H57" s="461"/>
      <c r="I57" s="464"/>
      <c r="J57" s="464"/>
      <c r="K57" s="464"/>
    </row>
    <row r="58" spans="1:11" ht="23.25" customHeight="1" x14ac:dyDescent="0.25">
      <c r="A58" s="769"/>
      <c r="B58" s="460">
        <v>1.7</v>
      </c>
      <c r="C58" s="461"/>
      <c r="D58" s="462">
        <v>0</v>
      </c>
      <c r="E58" s="463"/>
      <c r="F58" s="461"/>
      <c r="G58" s="461"/>
      <c r="H58" s="461"/>
      <c r="I58" s="464"/>
      <c r="J58" s="464"/>
      <c r="K58" s="464"/>
    </row>
    <row r="59" spans="1:11" ht="23.25" customHeight="1" x14ac:dyDescent="0.25">
      <c r="A59" s="769"/>
      <c r="B59" s="460">
        <v>1.8</v>
      </c>
      <c r="C59" s="461"/>
      <c r="D59" s="462">
        <v>0</v>
      </c>
      <c r="E59" s="463"/>
      <c r="F59" s="461"/>
      <c r="G59" s="461"/>
      <c r="H59" s="461"/>
      <c r="I59" s="464"/>
      <c r="J59" s="464"/>
      <c r="K59" s="464"/>
    </row>
    <row r="60" spans="1:11" ht="23.25" customHeight="1" x14ac:dyDescent="0.25">
      <c r="A60" s="769"/>
      <c r="B60" s="460">
        <v>1.9</v>
      </c>
      <c r="C60" s="461"/>
      <c r="D60" s="462">
        <v>0</v>
      </c>
      <c r="E60" s="463"/>
      <c r="F60" s="461"/>
      <c r="G60" s="461"/>
      <c r="H60" s="461"/>
      <c r="I60" s="464"/>
      <c r="J60" s="464"/>
      <c r="K60" s="464"/>
    </row>
    <row r="61" spans="1:11" ht="23.25" customHeight="1" x14ac:dyDescent="0.25">
      <c r="A61" s="769"/>
      <c r="B61" s="465">
        <v>1.1000000000000001</v>
      </c>
      <c r="C61" s="461"/>
      <c r="D61" s="462">
        <v>0</v>
      </c>
      <c r="E61" s="463"/>
      <c r="F61" s="461"/>
      <c r="G61" s="461"/>
      <c r="H61" s="461"/>
      <c r="I61" s="464"/>
      <c r="J61" s="464"/>
      <c r="K61" s="464"/>
    </row>
    <row r="62" spans="1:11" x14ac:dyDescent="0.25">
      <c r="A62" s="769"/>
      <c r="B62" s="466">
        <v>2</v>
      </c>
      <c r="C62" s="467" t="s">
        <v>440</v>
      </c>
      <c r="D62" s="468">
        <f>SUM(D63:D72)</f>
        <v>0</v>
      </c>
      <c r="E62" s="469"/>
      <c r="F62" s="467"/>
      <c r="G62" s="467"/>
      <c r="H62" s="467"/>
      <c r="I62" s="470"/>
      <c r="J62" s="470"/>
      <c r="K62" s="470"/>
    </row>
    <row r="63" spans="1:11" ht="23.25" customHeight="1" x14ac:dyDescent="0.25">
      <c r="A63" s="769"/>
      <c r="B63" s="460">
        <v>2.1</v>
      </c>
      <c r="C63" s="461"/>
      <c r="D63" s="462">
        <v>0</v>
      </c>
      <c r="E63" s="463"/>
      <c r="F63" s="461"/>
      <c r="G63" s="461"/>
      <c r="H63" s="461"/>
      <c r="I63" s="464"/>
      <c r="J63" s="464"/>
      <c r="K63" s="464"/>
    </row>
    <row r="64" spans="1:11" ht="23.25" customHeight="1" x14ac:dyDescent="0.25">
      <c r="A64" s="769"/>
      <c r="B64" s="460">
        <v>2.2000000000000002</v>
      </c>
      <c r="C64" s="461"/>
      <c r="D64" s="462">
        <v>0</v>
      </c>
      <c r="E64" s="463"/>
      <c r="F64" s="461"/>
      <c r="G64" s="461"/>
      <c r="H64" s="461"/>
      <c r="I64" s="464"/>
      <c r="J64" s="464"/>
      <c r="K64" s="464"/>
    </row>
    <row r="65" spans="1:11" ht="23.25" customHeight="1" x14ac:dyDescent="0.25">
      <c r="A65" s="769"/>
      <c r="B65" s="460">
        <v>2.2999999999999998</v>
      </c>
      <c r="C65" s="461"/>
      <c r="D65" s="462">
        <v>0</v>
      </c>
      <c r="E65" s="463"/>
      <c r="F65" s="461"/>
      <c r="G65" s="461"/>
      <c r="H65" s="461"/>
      <c r="I65" s="464"/>
      <c r="J65" s="464"/>
      <c r="K65" s="464"/>
    </row>
    <row r="66" spans="1:11" ht="23.25" customHeight="1" x14ac:dyDescent="0.25">
      <c r="A66" s="769"/>
      <c r="B66" s="460">
        <v>2.4</v>
      </c>
      <c r="C66" s="461"/>
      <c r="D66" s="462">
        <v>0</v>
      </c>
      <c r="E66" s="463"/>
      <c r="F66" s="461"/>
      <c r="G66" s="461"/>
      <c r="H66" s="461"/>
      <c r="I66" s="464"/>
      <c r="J66" s="464"/>
      <c r="K66" s="464"/>
    </row>
    <row r="67" spans="1:11" ht="23.25" customHeight="1" x14ac:dyDescent="0.25">
      <c r="A67" s="769"/>
      <c r="B67" s="460">
        <v>2.5</v>
      </c>
      <c r="C67" s="461"/>
      <c r="D67" s="462">
        <v>0</v>
      </c>
      <c r="E67" s="463"/>
      <c r="F67" s="461"/>
      <c r="G67" s="461"/>
      <c r="H67" s="461"/>
      <c r="I67" s="464"/>
      <c r="J67" s="464"/>
      <c r="K67" s="464"/>
    </row>
    <row r="68" spans="1:11" ht="23.25" customHeight="1" x14ac:dyDescent="0.25">
      <c r="A68" s="769"/>
      <c r="B68" s="460">
        <v>2.6</v>
      </c>
      <c r="C68" s="461"/>
      <c r="D68" s="462">
        <v>0</v>
      </c>
      <c r="E68" s="463"/>
      <c r="F68" s="461"/>
      <c r="G68" s="461"/>
      <c r="H68" s="461"/>
      <c r="I68" s="464"/>
      <c r="J68" s="464"/>
      <c r="K68" s="464"/>
    </row>
    <row r="69" spans="1:11" ht="23.25" customHeight="1" x14ac:dyDescent="0.25">
      <c r="A69" s="769"/>
      <c r="B69" s="460">
        <v>2.7</v>
      </c>
      <c r="C69" s="461"/>
      <c r="D69" s="462">
        <v>0</v>
      </c>
      <c r="E69" s="463"/>
      <c r="F69" s="461"/>
      <c r="G69" s="461"/>
      <c r="H69" s="461"/>
      <c r="I69" s="464"/>
      <c r="J69" s="464"/>
      <c r="K69" s="464"/>
    </row>
    <row r="70" spans="1:11" ht="23.25" customHeight="1" x14ac:dyDescent="0.25">
      <c r="A70" s="769"/>
      <c r="B70" s="460">
        <v>2.8</v>
      </c>
      <c r="C70" s="461"/>
      <c r="D70" s="462">
        <v>0</v>
      </c>
      <c r="E70" s="463"/>
      <c r="F70" s="461"/>
      <c r="G70" s="461"/>
      <c r="H70" s="461"/>
      <c r="I70" s="464"/>
      <c r="J70" s="464"/>
      <c r="K70" s="464"/>
    </row>
    <row r="71" spans="1:11" ht="23.25" customHeight="1" x14ac:dyDescent="0.25">
      <c r="A71" s="769"/>
      <c r="B71" s="460">
        <v>2.9</v>
      </c>
      <c r="C71" s="461"/>
      <c r="D71" s="462">
        <v>0</v>
      </c>
      <c r="E71" s="463"/>
      <c r="F71" s="461"/>
      <c r="G71" s="461"/>
      <c r="H71" s="461"/>
      <c r="I71" s="464"/>
      <c r="J71" s="464"/>
      <c r="K71" s="464"/>
    </row>
    <row r="72" spans="1:11" ht="23.25" customHeight="1" x14ac:dyDescent="0.25">
      <c r="A72" s="769"/>
      <c r="B72" s="465">
        <v>2.1</v>
      </c>
      <c r="C72" s="461"/>
      <c r="D72" s="462">
        <v>0</v>
      </c>
      <c r="E72" s="463"/>
      <c r="F72" s="461"/>
      <c r="G72" s="461"/>
      <c r="H72" s="461"/>
      <c r="I72" s="464"/>
      <c r="J72" s="464"/>
      <c r="K72" s="464"/>
    </row>
    <row r="73" spans="1:11" ht="32.15" customHeight="1" x14ac:dyDescent="0.25">
      <c r="A73" s="653" t="s">
        <v>13</v>
      </c>
      <c r="B73" s="654"/>
      <c r="C73" s="655"/>
      <c r="D73" s="656">
        <f>SUM(D51,D62,)</f>
        <v>0</v>
      </c>
      <c r="E73" s="656"/>
      <c r="F73" s="763"/>
      <c r="G73" s="764"/>
      <c r="H73" s="764"/>
      <c r="I73" s="764"/>
      <c r="J73" s="764"/>
      <c r="K73" s="765"/>
    </row>
    <row r="74" spans="1:11" ht="32.15" customHeight="1" x14ac:dyDescent="0.25">
      <c r="A74" s="657" t="s">
        <v>441</v>
      </c>
      <c r="B74" s="658"/>
      <c r="C74" s="659" t="s">
        <v>442</v>
      </c>
      <c r="D74" s="660">
        <f>SUM(D73,D50,D27)</f>
        <v>0</v>
      </c>
      <c r="E74" s="660"/>
      <c r="F74" s="770"/>
      <c r="G74" s="771"/>
      <c r="H74" s="771"/>
      <c r="I74" s="771"/>
      <c r="J74" s="771"/>
      <c r="K74" s="772"/>
    </row>
  </sheetData>
  <mergeCells count="12">
    <mergeCell ref="A51:A72"/>
    <mergeCell ref="F73:K73"/>
    <mergeCell ref="F74:K74"/>
    <mergeCell ref="F27:K27"/>
    <mergeCell ref="A28:A49"/>
    <mergeCell ref="F50:K50"/>
    <mergeCell ref="A5:A26"/>
    <mergeCell ref="A1:K1"/>
    <mergeCell ref="A2:B2"/>
    <mergeCell ref="C2:K2"/>
    <mergeCell ref="A3:B3"/>
    <mergeCell ref="C3:K3"/>
  </mergeCells>
  <pageMargins left="0.7" right="0.7" top="0.75" bottom="0.75" header="0.3" footer="0.3"/>
  <pageSetup paperSize="5" scale="28" fitToHeight="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tabColor rgb="FFC00000"/>
  </sheetPr>
  <dimension ref="A1:D178"/>
  <sheetViews>
    <sheetView zoomScale="110" zoomScaleNormal="110" workbookViewId="0">
      <selection activeCell="A2" sqref="A2"/>
    </sheetView>
  </sheetViews>
  <sheetFormatPr defaultColWidth="8.81640625" defaultRowHeight="12.5" x14ac:dyDescent="0.25"/>
  <cols>
    <col min="1" max="1" width="33.453125" customWidth="1"/>
    <col min="2" max="2" width="24.453125" customWidth="1"/>
    <col min="4" max="4" width="29" bestFit="1" customWidth="1"/>
    <col min="5" max="5" width="23.1796875" bestFit="1" customWidth="1"/>
  </cols>
  <sheetData>
    <row r="1" spans="1:4" ht="13" x14ac:dyDescent="0.3">
      <c r="A1" s="36" t="s">
        <v>339</v>
      </c>
    </row>
    <row r="2" spans="1:4" x14ac:dyDescent="0.25">
      <c r="A2" s="517" t="s">
        <v>577</v>
      </c>
    </row>
    <row r="4" spans="1:4" ht="13" x14ac:dyDescent="0.3">
      <c r="A4" s="36" t="s">
        <v>443</v>
      </c>
    </row>
    <row r="5" spans="1:4" x14ac:dyDescent="0.25">
      <c r="A5" s="183"/>
    </row>
    <row r="7" spans="1:4" ht="13" x14ac:dyDescent="0.3">
      <c r="A7" s="36" t="s">
        <v>159</v>
      </c>
      <c r="D7" s="36" t="s">
        <v>256</v>
      </c>
    </row>
    <row r="8" spans="1:4" x14ac:dyDescent="0.25">
      <c r="A8" s="130" t="s">
        <v>160</v>
      </c>
      <c r="D8" s="149" t="s">
        <v>257</v>
      </c>
    </row>
    <row r="9" spans="1:4" x14ac:dyDescent="0.25">
      <c r="A9" s="130" t="s">
        <v>161</v>
      </c>
      <c r="D9" s="149" t="s">
        <v>544</v>
      </c>
    </row>
    <row r="10" spans="1:4" x14ac:dyDescent="0.25">
      <c r="A10" s="130" t="s">
        <v>162</v>
      </c>
    </row>
    <row r="11" spans="1:4" x14ac:dyDescent="0.25">
      <c r="A11" s="130" t="s">
        <v>163</v>
      </c>
    </row>
    <row r="12" spans="1:4" ht="13" x14ac:dyDescent="0.3">
      <c r="A12" s="130" t="s">
        <v>175</v>
      </c>
      <c r="D12" s="36" t="s">
        <v>255</v>
      </c>
    </row>
    <row r="14" spans="1:4" ht="13" x14ac:dyDescent="0.3">
      <c r="A14" s="36" t="s">
        <v>209</v>
      </c>
      <c r="C14" s="247" t="str">
        <f>CONCATENATE("Offeror.Bus.Type is ",Offeror.Bus.Type)</f>
        <v xml:space="preserve">Offeror.Bus.Type is </v>
      </c>
    </row>
    <row r="15" spans="1:4" ht="14.5" x14ac:dyDescent="0.35">
      <c r="A15" s="208" t="str">
        <f>IF(Offeror.Bus.Type = "", "",IF(Offeror.Bus.Type = "Academia","Academia","General"))</f>
        <v/>
      </c>
      <c r="B15" s="149" t="s">
        <v>195</v>
      </c>
      <c r="D15" s="223" t="s">
        <v>254</v>
      </c>
    </row>
    <row r="16" spans="1:4" ht="13" x14ac:dyDescent="0.3">
      <c r="A16" s="36"/>
      <c r="B16" s="149"/>
    </row>
    <row r="17" spans="1:4" ht="13" x14ac:dyDescent="0.3">
      <c r="A17" s="36" t="s">
        <v>325</v>
      </c>
      <c r="B17" s="149" t="s">
        <v>326</v>
      </c>
    </row>
    <row r="18" spans="1:4" x14ac:dyDescent="0.25">
      <c r="A18" s="183" t="s">
        <v>327</v>
      </c>
      <c r="B18" s="149" t="s">
        <v>328</v>
      </c>
    </row>
    <row r="19" spans="1:4" ht="13" x14ac:dyDescent="0.3">
      <c r="A19" s="36"/>
      <c r="B19" s="149"/>
    </row>
    <row r="20" spans="1:4" ht="14.5" x14ac:dyDescent="0.35">
      <c r="A20" s="222" t="s">
        <v>196</v>
      </c>
      <c r="B20" s="149"/>
      <c r="D20" s="223" t="s">
        <v>253</v>
      </c>
    </row>
    <row r="21" spans="1:4" x14ac:dyDescent="0.25">
      <c r="A21" s="183" t="s">
        <v>164</v>
      </c>
      <c r="B21" s="149"/>
    </row>
    <row r="22" spans="1:4" x14ac:dyDescent="0.25">
      <c r="A22" s="183" t="s">
        <v>193</v>
      </c>
      <c r="B22" s="149"/>
    </row>
    <row r="23" spans="1:4" x14ac:dyDescent="0.25">
      <c r="A23" s="183" t="s">
        <v>201</v>
      </c>
      <c r="B23" s="149"/>
    </row>
    <row r="24" spans="1:4" x14ac:dyDescent="0.25">
      <c r="A24" s="183" t="s">
        <v>243</v>
      </c>
      <c r="B24" s="149"/>
    </row>
    <row r="25" spans="1:4" x14ac:dyDescent="0.25">
      <c r="A25" s="149"/>
      <c r="B25" s="149"/>
    </row>
    <row r="26" spans="1:4" ht="13" x14ac:dyDescent="0.3">
      <c r="A26" s="222" t="s">
        <v>197</v>
      </c>
      <c r="B26" s="149"/>
    </row>
    <row r="27" spans="1:4" x14ac:dyDescent="0.25">
      <c r="A27" s="183" t="s">
        <v>164</v>
      </c>
      <c r="B27" s="149"/>
    </row>
    <row r="28" spans="1:4" x14ac:dyDescent="0.25">
      <c r="A28" s="183" t="s">
        <v>198</v>
      </c>
      <c r="B28" s="149"/>
    </row>
    <row r="29" spans="1:4" x14ac:dyDescent="0.25">
      <c r="A29" s="183" t="s">
        <v>167</v>
      </c>
      <c r="B29" s="149"/>
    </row>
    <row r="30" spans="1:4" x14ac:dyDescent="0.25">
      <c r="A30" s="183" t="s">
        <v>245</v>
      </c>
      <c r="B30" s="149"/>
    </row>
    <row r="31" spans="1:4" x14ac:dyDescent="0.25">
      <c r="A31" s="183" t="s">
        <v>201</v>
      </c>
      <c r="B31" s="149"/>
    </row>
    <row r="32" spans="1:4" x14ac:dyDescent="0.25">
      <c r="A32" s="183" t="s">
        <v>194</v>
      </c>
      <c r="B32" s="149"/>
    </row>
    <row r="33" spans="1:2" x14ac:dyDescent="0.25">
      <c r="A33" s="149"/>
      <c r="B33" s="149"/>
    </row>
    <row r="34" spans="1:2" ht="13" x14ac:dyDescent="0.3">
      <c r="A34" s="36" t="s">
        <v>200</v>
      </c>
      <c r="B34" s="149"/>
    </row>
    <row r="35" spans="1:2" x14ac:dyDescent="0.25">
      <c r="A35" s="183" t="s">
        <v>176</v>
      </c>
      <c r="B35" s="149"/>
    </row>
    <row r="36" spans="1:2" x14ac:dyDescent="0.25">
      <c r="A36" s="183" t="s">
        <v>177</v>
      </c>
      <c r="B36" s="149"/>
    </row>
    <row r="37" spans="1:2" x14ac:dyDescent="0.25">
      <c r="A37" s="183" t="s">
        <v>178</v>
      </c>
      <c r="B37" s="149"/>
    </row>
    <row r="38" spans="1:2" x14ac:dyDescent="0.25">
      <c r="A38" s="183" t="s">
        <v>166</v>
      </c>
      <c r="B38" s="149"/>
    </row>
    <row r="39" spans="1:2" x14ac:dyDescent="0.25">
      <c r="A39" s="149"/>
      <c r="B39" s="149"/>
    </row>
    <row r="40" spans="1:2" ht="13" x14ac:dyDescent="0.3">
      <c r="A40" s="36" t="s">
        <v>199</v>
      </c>
      <c r="B40" s="149"/>
    </row>
    <row r="41" spans="1:2" x14ac:dyDescent="0.25">
      <c r="A41" s="183" t="s">
        <v>574</v>
      </c>
      <c r="B41" s="149"/>
    </row>
    <row r="42" spans="1:2" x14ac:dyDescent="0.25">
      <c r="A42" s="183" t="s">
        <v>179</v>
      </c>
      <c r="B42" s="149"/>
    </row>
    <row r="43" spans="1:2" x14ac:dyDescent="0.25">
      <c r="A43" s="183" t="s">
        <v>180</v>
      </c>
      <c r="B43" s="149"/>
    </row>
    <row r="44" spans="1:2" x14ac:dyDescent="0.25">
      <c r="A44" s="183" t="s">
        <v>184</v>
      </c>
      <c r="B44" s="149"/>
    </row>
    <row r="45" spans="1:2" x14ac:dyDescent="0.25">
      <c r="A45" s="183" t="s">
        <v>189</v>
      </c>
      <c r="B45" s="149"/>
    </row>
    <row r="46" spans="1:2" x14ac:dyDescent="0.25">
      <c r="A46" s="183" t="s">
        <v>181</v>
      </c>
      <c r="B46" s="149"/>
    </row>
    <row r="47" spans="1:2" x14ac:dyDescent="0.25">
      <c r="A47" s="183" t="s">
        <v>182</v>
      </c>
      <c r="B47" s="149"/>
    </row>
    <row r="48" spans="1:2" x14ac:dyDescent="0.25">
      <c r="A48" s="183" t="s">
        <v>183</v>
      </c>
      <c r="B48" s="149"/>
    </row>
    <row r="49" spans="1:2" x14ac:dyDescent="0.25">
      <c r="A49" s="183" t="s">
        <v>185</v>
      </c>
      <c r="B49" s="149"/>
    </row>
    <row r="50" spans="1:2" x14ac:dyDescent="0.25">
      <c r="A50" s="183" t="s">
        <v>186</v>
      </c>
      <c r="B50" s="149"/>
    </row>
    <row r="51" spans="1:2" x14ac:dyDescent="0.25">
      <c r="A51" s="183" t="s">
        <v>187</v>
      </c>
      <c r="B51" s="149"/>
    </row>
    <row r="52" spans="1:2" x14ac:dyDescent="0.25">
      <c r="A52" s="183" t="s">
        <v>201</v>
      </c>
      <c r="B52" s="149"/>
    </row>
    <row r="53" spans="1:2" x14ac:dyDescent="0.25">
      <c r="A53" s="149"/>
      <c r="B53" s="149"/>
    </row>
    <row r="54" spans="1:2" ht="13" x14ac:dyDescent="0.3">
      <c r="A54" s="36" t="s">
        <v>244</v>
      </c>
      <c r="B54" s="149"/>
    </row>
    <row r="55" spans="1:2" x14ac:dyDescent="0.25">
      <c r="A55" s="183" t="s">
        <v>201</v>
      </c>
      <c r="B55" s="149"/>
    </row>
    <row r="56" spans="1:2" x14ac:dyDescent="0.25">
      <c r="A56" s="149"/>
      <c r="B56" s="149"/>
    </row>
    <row r="57" spans="1:2" ht="13" x14ac:dyDescent="0.3">
      <c r="A57" s="36" t="s">
        <v>242</v>
      </c>
      <c r="B57" s="149"/>
    </row>
    <row r="58" spans="1:2" x14ac:dyDescent="0.25">
      <c r="A58" s="183" t="s">
        <v>239</v>
      </c>
      <c r="B58" s="149"/>
    </row>
    <row r="59" spans="1:2" x14ac:dyDescent="0.25">
      <c r="A59" s="183" t="s">
        <v>188</v>
      </c>
    </row>
    <row r="60" spans="1:2" x14ac:dyDescent="0.25">
      <c r="A60" s="149"/>
      <c r="B60" s="149"/>
    </row>
    <row r="61" spans="1:2" ht="13" x14ac:dyDescent="0.3">
      <c r="A61" s="36" t="s">
        <v>202</v>
      </c>
      <c r="B61" s="149"/>
    </row>
    <row r="62" spans="1:2" x14ac:dyDescent="0.25">
      <c r="A62" s="183" t="s">
        <v>165</v>
      </c>
      <c r="B62" s="149"/>
    </row>
    <row r="63" spans="1:2" x14ac:dyDescent="0.25">
      <c r="A63" s="183" t="s">
        <v>192</v>
      </c>
      <c r="B63" s="149"/>
    </row>
    <row r="64" spans="1:2" x14ac:dyDescent="0.25">
      <c r="A64" s="183" t="s">
        <v>210</v>
      </c>
      <c r="B64" s="149"/>
    </row>
    <row r="65" spans="1:2" x14ac:dyDescent="0.25">
      <c r="A65" s="183" t="s">
        <v>211</v>
      </c>
      <c r="B65" s="149"/>
    </row>
    <row r="66" spans="1:2" x14ac:dyDescent="0.25">
      <c r="A66" s="149"/>
      <c r="B66" s="149"/>
    </row>
    <row r="67" spans="1:2" ht="13" x14ac:dyDescent="0.3">
      <c r="A67" s="36" t="s">
        <v>203</v>
      </c>
      <c r="B67" s="149"/>
    </row>
    <row r="68" spans="1:2" x14ac:dyDescent="0.25">
      <c r="A68" s="183" t="s">
        <v>204</v>
      </c>
      <c r="B68" s="149"/>
    </row>
    <row r="69" spans="1:2" x14ac:dyDescent="0.25">
      <c r="A69" s="183" t="s">
        <v>205</v>
      </c>
      <c r="B69" s="149"/>
    </row>
    <row r="70" spans="1:2" x14ac:dyDescent="0.25">
      <c r="A70" s="183" t="s">
        <v>206</v>
      </c>
      <c r="B70" s="149"/>
    </row>
    <row r="71" spans="1:2" x14ac:dyDescent="0.25">
      <c r="A71" s="183" t="s">
        <v>207</v>
      </c>
      <c r="B71" s="149"/>
    </row>
    <row r="72" spans="1:2" x14ac:dyDescent="0.25">
      <c r="A72" s="183" t="s">
        <v>464</v>
      </c>
      <c r="B72" s="149"/>
    </row>
    <row r="73" spans="1:2" x14ac:dyDescent="0.25">
      <c r="A73" s="183" t="s">
        <v>208</v>
      </c>
      <c r="B73" s="149"/>
    </row>
    <row r="74" spans="1:2" x14ac:dyDescent="0.25">
      <c r="A74" s="149"/>
      <c r="B74" s="149"/>
    </row>
    <row r="75" spans="1:2" ht="13" x14ac:dyDescent="0.3">
      <c r="A75" s="36" t="s">
        <v>212</v>
      </c>
      <c r="B75" s="149"/>
    </row>
    <row r="76" spans="1:2" x14ac:dyDescent="0.25">
      <c r="A76" s="183" t="s">
        <v>191</v>
      </c>
      <c r="B76" s="149"/>
    </row>
    <row r="77" spans="1:2" x14ac:dyDescent="0.25">
      <c r="A77" s="183" t="s">
        <v>213</v>
      </c>
      <c r="B77" s="149"/>
    </row>
    <row r="78" spans="1:2" x14ac:dyDescent="0.25">
      <c r="A78" s="183" t="s">
        <v>214</v>
      </c>
      <c r="B78" s="149"/>
    </row>
    <row r="79" spans="1:2" x14ac:dyDescent="0.25">
      <c r="A79" s="183" t="s">
        <v>215</v>
      </c>
      <c r="B79" s="149"/>
    </row>
    <row r="80" spans="1:2" x14ac:dyDescent="0.25">
      <c r="A80" s="183" t="s">
        <v>216</v>
      </c>
      <c r="B80" s="149"/>
    </row>
    <row r="81" spans="1:2" x14ac:dyDescent="0.25">
      <c r="A81" s="183" t="s">
        <v>217</v>
      </c>
      <c r="B81" s="149"/>
    </row>
    <row r="82" spans="1:2" x14ac:dyDescent="0.25">
      <c r="A82" s="149"/>
      <c r="B82" s="149"/>
    </row>
    <row r="83" spans="1:2" ht="13" x14ac:dyDescent="0.3">
      <c r="A83" s="36" t="s">
        <v>218</v>
      </c>
      <c r="B83" s="149"/>
    </row>
    <row r="84" spans="1:2" x14ac:dyDescent="0.25">
      <c r="A84" s="183" t="s">
        <v>219</v>
      </c>
      <c r="B84" s="149"/>
    </row>
    <row r="85" spans="1:2" x14ac:dyDescent="0.25">
      <c r="A85" s="183" t="s">
        <v>220</v>
      </c>
      <c r="B85" s="149"/>
    </row>
    <row r="86" spans="1:2" x14ac:dyDescent="0.25">
      <c r="A86" s="183" t="s">
        <v>221</v>
      </c>
      <c r="B86" s="149"/>
    </row>
    <row r="87" spans="1:2" x14ac:dyDescent="0.25">
      <c r="A87" s="183" t="s">
        <v>222</v>
      </c>
      <c r="B87" s="149"/>
    </row>
    <row r="88" spans="1:2" x14ac:dyDescent="0.25">
      <c r="A88" s="183" t="s">
        <v>223</v>
      </c>
      <c r="B88" s="149"/>
    </row>
    <row r="89" spans="1:2" x14ac:dyDescent="0.25">
      <c r="A89" s="183" t="s">
        <v>224</v>
      </c>
      <c r="B89" s="149"/>
    </row>
    <row r="90" spans="1:2" x14ac:dyDescent="0.25">
      <c r="A90" s="149"/>
      <c r="B90" s="149"/>
    </row>
    <row r="91" spans="1:2" ht="13" x14ac:dyDescent="0.3">
      <c r="A91" s="36" t="s">
        <v>246</v>
      </c>
      <c r="B91" s="149"/>
    </row>
    <row r="92" spans="1:2" x14ac:dyDescent="0.25">
      <c r="A92" s="183" t="s">
        <v>323</v>
      </c>
      <c r="B92" s="149"/>
    </row>
    <row r="93" spans="1:2" x14ac:dyDescent="0.25">
      <c r="A93" s="183" t="s">
        <v>247</v>
      </c>
      <c r="B93" s="149"/>
    </row>
    <row r="94" spans="1:2" x14ac:dyDescent="0.25">
      <c r="A94" s="183" t="s">
        <v>248</v>
      </c>
      <c r="B94" s="149"/>
    </row>
    <row r="95" spans="1:2" x14ac:dyDescent="0.25">
      <c r="A95" s="183" t="s">
        <v>249</v>
      </c>
      <c r="B95" s="149"/>
    </row>
    <row r="96" spans="1:2" x14ac:dyDescent="0.25">
      <c r="A96" s="183" t="s">
        <v>250</v>
      </c>
      <c r="B96" s="149"/>
    </row>
    <row r="97" spans="1:2" x14ac:dyDescent="0.25">
      <c r="A97" s="183" t="s">
        <v>251</v>
      </c>
      <c r="B97" s="149"/>
    </row>
    <row r="98" spans="1:2" x14ac:dyDescent="0.25">
      <c r="A98" s="183" t="s">
        <v>324</v>
      </c>
      <c r="B98" s="149"/>
    </row>
    <row r="99" spans="1:2" x14ac:dyDescent="0.25">
      <c r="A99" s="183" t="s">
        <v>274</v>
      </c>
      <c r="B99" s="149"/>
    </row>
    <row r="100" spans="1:2" x14ac:dyDescent="0.25">
      <c r="A100" s="183" t="s">
        <v>275</v>
      </c>
      <c r="B100" s="149"/>
    </row>
    <row r="101" spans="1:2" x14ac:dyDescent="0.25">
      <c r="A101" s="183" t="s">
        <v>276</v>
      </c>
      <c r="B101" s="149"/>
    </row>
    <row r="102" spans="1:2" x14ac:dyDescent="0.25">
      <c r="A102" s="183" t="s">
        <v>277</v>
      </c>
      <c r="B102" s="149"/>
    </row>
    <row r="103" spans="1:2" x14ac:dyDescent="0.25">
      <c r="A103" s="183" t="s">
        <v>278</v>
      </c>
      <c r="B103" s="149"/>
    </row>
    <row r="104" spans="1:2" x14ac:dyDescent="0.25">
      <c r="B104" s="149"/>
    </row>
    <row r="105" spans="1:2" x14ac:dyDescent="0.25">
      <c r="A105" s="149"/>
      <c r="B105" s="149"/>
    </row>
    <row r="106" spans="1:2" ht="13" x14ac:dyDescent="0.3">
      <c r="A106" s="36" t="s">
        <v>252</v>
      </c>
      <c r="B106" s="149"/>
    </row>
    <row r="107" spans="1:2" x14ac:dyDescent="0.25">
      <c r="A107" s="183" t="s">
        <v>201</v>
      </c>
      <c r="B107" s="149"/>
    </row>
    <row r="108" spans="1:2" x14ac:dyDescent="0.25">
      <c r="A108" s="149"/>
      <c r="B108" s="149"/>
    </row>
    <row r="110" spans="1:2" s="214" customFormat="1" ht="13" x14ac:dyDescent="0.3">
      <c r="A110" s="213"/>
    </row>
    <row r="111" spans="1:2" x14ac:dyDescent="0.25">
      <c r="A111" s="149"/>
    </row>
    <row r="112" spans="1:2" ht="13" x14ac:dyDescent="0.3">
      <c r="A112" s="36" t="s">
        <v>226</v>
      </c>
    </row>
    <row r="113" spans="1:1" x14ac:dyDescent="0.25">
      <c r="A113" s="183" t="s">
        <v>475</v>
      </c>
    </row>
    <row r="114" spans="1:1" x14ac:dyDescent="0.25">
      <c r="A114" s="183" t="s">
        <v>576</v>
      </c>
    </row>
    <row r="115" spans="1:1" x14ac:dyDescent="0.25">
      <c r="A115" s="183" t="s">
        <v>476</v>
      </c>
    </row>
    <row r="116" spans="1:1" x14ac:dyDescent="0.25">
      <c r="A116" s="183" t="s">
        <v>571</v>
      </c>
    </row>
    <row r="117" spans="1:1" x14ac:dyDescent="0.25">
      <c r="A117" s="183" t="s">
        <v>572</v>
      </c>
    </row>
    <row r="118" spans="1:1" x14ac:dyDescent="0.25">
      <c r="A118" s="183" t="s">
        <v>83</v>
      </c>
    </row>
    <row r="119" spans="1:1" x14ac:dyDescent="0.25">
      <c r="A119" s="130" t="s">
        <v>231</v>
      </c>
    </row>
    <row r="120" spans="1:1" x14ac:dyDescent="0.25">
      <c r="A120" s="130" t="s">
        <v>232</v>
      </c>
    </row>
    <row r="121" spans="1:1" x14ac:dyDescent="0.25">
      <c r="A121" s="130" t="s">
        <v>233</v>
      </c>
    </row>
    <row r="122" spans="1:1" x14ac:dyDescent="0.25">
      <c r="A122" s="130" t="s">
        <v>234</v>
      </c>
    </row>
    <row r="123" spans="1:1" x14ac:dyDescent="0.25">
      <c r="A123" s="130" t="s">
        <v>235</v>
      </c>
    </row>
    <row r="124" spans="1:1" x14ac:dyDescent="0.25">
      <c r="A124" s="183" t="s">
        <v>228</v>
      </c>
    </row>
    <row r="125" spans="1:1" x14ac:dyDescent="0.25">
      <c r="A125" s="183" t="s">
        <v>229</v>
      </c>
    </row>
    <row r="126" spans="1:1" x14ac:dyDescent="0.25">
      <c r="A126" s="183" t="s">
        <v>230</v>
      </c>
    </row>
    <row r="127" spans="1:1" x14ac:dyDescent="0.25">
      <c r="A127" s="183" t="s">
        <v>236</v>
      </c>
    </row>
    <row r="128" spans="1:1" x14ac:dyDescent="0.25">
      <c r="A128" s="183" t="s">
        <v>508</v>
      </c>
    </row>
    <row r="129" spans="1:1" x14ac:dyDescent="0.25">
      <c r="A129" s="183" t="s">
        <v>509</v>
      </c>
    </row>
    <row r="130" spans="1:1" x14ac:dyDescent="0.25">
      <c r="A130" s="149"/>
    </row>
    <row r="131" spans="1:1" x14ac:dyDescent="0.25">
      <c r="A131" s="149"/>
    </row>
    <row r="132" spans="1:1" ht="13" x14ac:dyDescent="0.3">
      <c r="A132" s="213"/>
    </row>
    <row r="133" spans="1:1" s="214" customFormat="1" x14ac:dyDescent="0.25">
      <c r="A133" s="248"/>
    </row>
    <row r="134" spans="1:1" ht="13" x14ac:dyDescent="0.3">
      <c r="A134" s="540" t="s">
        <v>553</v>
      </c>
    </row>
    <row r="135" spans="1:1" x14ac:dyDescent="0.25">
      <c r="A135" s="541" t="s">
        <v>554</v>
      </c>
    </row>
    <row r="136" spans="1:1" x14ac:dyDescent="0.25">
      <c r="A136" s="541" t="s">
        <v>555</v>
      </c>
    </row>
    <row r="137" spans="1:1" x14ac:dyDescent="0.25">
      <c r="A137" s="541" t="s">
        <v>556</v>
      </c>
    </row>
    <row r="138" spans="1:1" x14ac:dyDescent="0.25">
      <c r="A138" s="541" t="s">
        <v>557</v>
      </c>
    </row>
    <row r="139" spans="1:1" x14ac:dyDescent="0.25">
      <c r="A139" s="248"/>
    </row>
    <row r="140" spans="1:1" ht="13" x14ac:dyDescent="0.3">
      <c r="A140" s="542"/>
    </row>
    <row r="141" spans="1:1" s="214" customFormat="1" x14ac:dyDescent="0.25">
      <c r="A141" s="248"/>
    </row>
    <row r="142" spans="1:1" ht="13" x14ac:dyDescent="0.3">
      <c r="A142" s="540" t="s">
        <v>558</v>
      </c>
    </row>
    <row r="143" spans="1:1" x14ac:dyDescent="0.25">
      <c r="A143" s="541" t="s">
        <v>554</v>
      </c>
    </row>
    <row r="144" spans="1:1" x14ac:dyDescent="0.25">
      <c r="A144" s="541" t="s">
        <v>559</v>
      </c>
    </row>
    <row r="145" spans="1:1" x14ac:dyDescent="0.25">
      <c r="A145" s="541" t="s">
        <v>560</v>
      </c>
    </row>
    <row r="146" spans="1:1" x14ac:dyDescent="0.25">
      <c r="A146" s="541" t="s">
        <v>561</v>
      </c>
    </row>
    <row r="147" spans="1:1" x14ac:dyDescent="0.25">
      <c r="A147" s="246"/>
    </row>
    <row r="148" spans="1:1" x14ac:dyDescent="0.25">
      <c r="A148" s="149"/>
    </row>
    <row r="149" spans="1:1" x14ac:dyDescent="0.25">
      <c r="A149" s="149"/>
    </row>
    <row r="150" spans="1:1" x14ac:dyDescent="0.25">
      <c r="A150" s="149"/>
    </row>
    <row r="151" spans="1:1" x14ac:dyDescent="0.25">
      <c r="A151" s="149"/>
    </row>
    <row r="152" spans="1:1" x14ac:dyDescent="0.25">
      <c r="A152" s="149"/>
    </row>
    <row r="153" spans="1:1" x14ac:dyDescent="0.25">
      <c r="A153" s="149"/>
    </row>
    <row r="154" spans="1:1" x14ac:dyDescent="0.25">
      <c r="A154" s="149"/>
    </row>
    <row r="155" spans="1:1" x14ac:dyDescent="0.25">
      <c r="A155" s="149"/>
    </row>
    <row r="156" spans="1:1" x14ac:dyDescent="0.25">
      <c r="A156" s="149"/>
    </row>
    <row r="178" spans="1:1" x14ac:dyDescent="0.25">
      <c r="A178" s="149" t="s">
        <v>190</v>
      </c>
    </row>
  </sheetData>
  <sheetProtection algorithmName="SHA-512" hashValue="p87RjEU5KfjgMr2KedW0DBxd6nk1x22sVupWoFd329/OmwdPFBwLI3+Tjljz+nOxoE/5xjU2e5yJ/Z4yiLYvLw==" saltValue="HhdX4A3CUxF4RrU8+7PfvA=="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E9A3"/>
  </sheetPr>
  <dimension ref="A1:G15"/>
  <sheetViews>
    <sheetView workbookViewId="0">
      <selection activeCell="A2" sqref="A2"/>
    </sheetView>
  </sheetViews>
  <sheetFormatPr defaultColWidth="8.81640625" defaultRowHeight="12.5" x14ac:dyDescent="0.25"/>
  <cols>
    <col min="1" max="1" width="35.1796875" customWidth="1"/>
    <col min="2" max="7" width="16.81640625" customWidth="1"/>
  </cols>
  <sheetData>
    <row r="1" spans="1:7" s="245" customFormat="1" ht="18" x14ac:dyDescent="0.4">
      <c r="A1" s="244" t="s">
        <v>528</v>
      </c>
    </row>
    <row r="3" spans="1:7" ht="18.5" x14ac:dyDescent="0.45">
      <c r="A3" s="219" t="s">
        <v>158</v>
      </c>
      <c r="C3" s="219" t="s">
        <v>562</v>
      </c>
    </row>
    <row r="4" spans="1:7" ht="15.5" x14ac:dyDescent="0.35">
      <c r="A4" s="184"/>
      <c r="B4" s="239" t="s">
        <v>240</v>
      </c>
      <c r="C4" t="s">
        <v>554</v>
      </c>
      <c r="D4" s="239" t="s">
        <v>240</v>
      </c>
    </row>
    <row r="7" spans="1:7" ht="23.5" x14ac:dyDescent="0.55000000000000004">
      <c r="A7" s="150" t="s">
        <v>519</v>
      </c>
    </row>
    <row r="8" spans="1:7" ht="15.5" x14ac:dyDescent="0.35">
      <c r="A8" s="71" t="s">
        <v>520</v>
      </c>
    </row>
    <row r="9" spans="1:7" ht="13" x14ac:dyDescent="0.3">
      <c r="A9" s="36" t="s">
        <v>521</v>
      </c>
      <c r="B9" s="179" t="s">
        <v>522</v>
      </c>
      <c r="C9" s="179" t="s">
        <v>523</v>
      </c>
      <c r="D9" s="179" t="s">
        <v>524</v>
      </c>
      <c r="E9" s="179" t="s">
        <v>525</v>
      </c>
      <c r="F9" s="179" t="s">
        <v>526</v>
      </c>
      <c r="G9" s="179" t="s">
        <v>527</v>
      </c>
    </row>
    <row r="10" spans="1:7" ht="13" x14ac:dyDescent="0.3">
      <c r="A10" s="36" t="s">
        <v>238</v>
      </c>
      <c r="B10" s="186">
        <v>44348</v>
      </c>
      <c r="C10" s="518">
        <f>EDATE(B10,12)</f>
        <v>44713</v>
      </c>
      <c r="D10" s="518">
        <f t="shared" ref="D10:G10" si="0">EDATE(C10,12)</f>
        <v>45078</v>
      </c>
      <c r="E10" s="518">
        <f t="shared" si="0"/>
        <v>45444</v>
      </c>
      <c r="F10" s="518">
        <f t="shared" si="0"/>
        <v>45809</v>
      </c>
      <c r="G10" s="518">
        <f t="shared" si="0"/>
        <v>46174</v>
      </c>
    </row>
    <row r="11" spans="1:7" ht="13" x14ac:dyDescent="0.3">
      <c r="A11" s="36" t="s">
        <v>237</v>
      </c>
      <c r="B11" s="186">
        <v>44712</v>
      </c>
      <c r="C11" s="518">
        <f>EDATE(B11,12)</f>
        <v>45077</v>
      </c>
      <c r="D11" s="518">
        <f t="shared" ref="D11:G11" si="1">EDATE(C11,12)</f>
        <v>45443</v>
      </c>
      <c r="E11" s="518">
        <f t="shared" si="1"/>
        <v>45808</v>
      </c>
      <c r="F11" s="518">
        <f t="shared" si="1"/>
        <v>46173</v>
      </c>
      <c r="G11" s="518">
        <f t="shared" si="1"/>
        <v>46538</v>
      </c>
    </row>
    <row r="13" spans="1:7" ht="13" x14ac:dyDescent="0.3">
      <c r="A13" s="36" t="s">
        <v>495</v>
      </c>
    </row>
    <row r="15" spans="1:7" ht="13" x14ac:dyDescent="0.3">
      <c r="A15" s="36" t="s">
        <v>496</v>
      </c>
    </row>
  </sheetData>
  <conditionalFormatting sqref="C4">
    <cfRule type="expression" dxfId="10" priority="3">
      <formula>A4="Small Business"</formula>
    </cfRule>
  </conditionalFormatting>
  <conditionalFormatting sqref="C3:D4">
    <cfRule type="expression" dxfId="9" priority="1">
      <formula>$A$4&lt;&gt;"Small Business"</formula>
    </cfRule>
  </conditionalFormatting>
  <conditionalFormatting sqref="C10:G10">
    <cfRule type="expression" dxfId="8" priority="4">
      <formula>C10&lt;&gt;B11+1</formula>
    </cfRule>
  </conditionalFormatting>
  <dataValidations count="2">
    <dataValidation type="list" allowBlank="1" showInputMessage="1" showErrorMessage="1" sqref="A4" xr:uid="{00000000-0002-0000-0400-000000000000}">
      <formula1>OfferorBusinessTypes</formula1>
    </dataValidation>
    <dataValidation type="list" showInputMessage="1" showErrorMessage="1" sqref="C4" xr:uid="{00000000-0002-0000-0400-000001000000}">
      <formula1>SmallBusinessSizeChoices</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7">
    <tabColor rgb="FFFFE9A3"/>
  </sheetPr>
  <dimension ref="A1:AO52"/>
  <sheetViews>
    <sheetView topLeftCell="A32" zoomScaleNormal="100" workbookViewId="0">
      <selection activeCell="B36" sqref="B36:O36"/>
    </sheetView>
  </sheetViews>
  <sheetFormatPr defaultColWidth="8.81640625" defaultRowHeight="12.5" x14ac:dyDescent="0.25"/>
  <cols>
    <col min="1" max="1" width="24.453125" customWidth="1"/>
    <col min="2" max="2" width="26.453125" customWidth="1"/>
    <col min="3" max="3" width="24.453125" customWidth="1"/>
    <col min="4" max="4" width="20.81640625" customWidth="1"/>
    <col min="5" max="5" width="12.1796875" customWidth="1"/>
    <col min="6" max="6" width="12.1796875" hidden="1" customWidth="1"/>
    <col min="8" max="8" width="10.1796875" customWidth="1"/>
    <col min="9" max="9" width="9.1796875" customWidth="1"/>
    <col min="10" max="10" width="11.453125" customWidth="1"/>
    <col min="11" max="11" width="12.1796875" customWidth="1"/>
    <col min="12" max="13" width="11.453125" customWidth="1"/>
    <col min="14" max="14" width="10.1796875" customWidth="1"/>
    <col min="15" max="15" width="9.1796875" customWidth="1"/>
    <col min="16" max="16" width="11.453125" customWidth="1"/>
    <col min="17" max="17" width="12.1796875" customWidth="1"/>
    <col min="18" max="18" width="12" customWidth="1"/>
    <col min="19" max="20" width="10.1796875" customWidth="1"/>
    <col min="22" max="22" width="11.453125" customWidth="1"/>
    <col min="23" max="23" width="12.1796875" customWidth="1"/>
    <col min="24" max="25" width="11.453125" customWidth="1"/>
    <col min="26" max="26" width="10.1796875" customWidth="1"/>
    <col min="27" max="27" width="9.1796875" customWidth="1"/>
    <col min="28" max="28" width="11.453125" customWidth="1"/>
    <col min="29" max="29" width="12.1796875" customWidth="1"/>
    <col min="30" max="30" width="12" customWidth="1"/>
    <col min="31" max="32" width="10.1796875" customWidth="1"/>
    <col min="34" max="34" width="11.453125" customWidth="1"/>
    <col min="35" max="35" width="12.1796875" customWidth="1"/>
    <col min="36" max="37" width="11.453125" customWidth="1"/>
    <col min="38" max="38" width="10.1796875" customWidth="1"/>
    <col min="39" max="39" width="9.1796875" customWidth="1"/>
    <col min="40" max="40" width="11.453125" customWidth="1"/>
    <col min="41" max="41" width="28.453125" bestFit="1" customWidth="1"/>
  </cols>
  <sheetData>
    <row r="1" spans="1:41" s="245" customFormat="1" ht="18" x14ac:dyDescent="0.4">
      <c r="A1" s="244" t="s">
        <v>258</v>
      </c>
    </row>
    <row r="2" spans="1:41" x14ac:dyDescent="0.25">
      <c r="A2" s="220" t="str">
        <f>General!C2</f>
        <v>Proposer's Name</v>
      </c>
    </row>
    <row r="3" spans="1:41" hidden="1" x14ac:dyDescent="0.25">
      <c r="A3" s="297" t="s">
        <v>340</v>
      </c>
    </row>
    <row r="4" spans="1:41" hidden="1" x14ac:dyDescent="0.25">
      <c r="A4" s="297" t="s">
        <v>340</v>
      </c>
    </row>
    <row r="5" spans="1:41" s="188" customFormat="1" ht="16" thickBot="1" x14ac:dyDescent="0.4">
      <c r="E5" s="685" t="str">
        <f>Period1_Label</f>
        <v>Proposer FY 1</v>
      </c>
      <c r="F5" s="685"/>
      <c r="G5" s="685"/>
      <c r="H5" s="685"/>
      <c r="I5" s="685"/>
      <c r="J5" s="685"/>
      <c r="K5" s="687" t="str">
        <f>Period2_Label</f>
        <v>Proposer FY 2</v>
      </c>
      <c r="L5" s="687"/>
      <c r="M5" s="687"/>
      <c r="N5" s="687"/>
      <c r="O5" s="687"/>
      <c r="P5" s="687"/>
      <c r="Q5" s="685" t="str">
        <f>Period3_Label</f>
        <v>Proposer FY 3</v>
      </c>
      <c r="R5" s="685"/>
      <c r="S5" s="685"/>
      <c r="T5" s="685"/>
      <c r="U5" s="685"/>
      <c r="V5" s="686"/>
      <c r="W5" s="687" t="str">
        <f>Period4_Label</f>
        <v>Proposer FY 4</v>
      </c>
      <c r="X5" s="687"/>
      <c r="Y5" s="687"/>
      <c r="Z5" s="687"/>
      <c r="AA5" s="687"/>
      <c r="AB5" s="687"/>
      <c r="AC5" s="685" t="str">
        <f>Period5_Label</f>
        <v>Proposer FY 5</v>
      </c>
      <c r="AD5" s="685"/>
      <c r="AE5" s="685"/>
      <c r="AF5" s="685"/>
      <c r="AG5" s="685"/>
      <c r="AH5" s="686"/>
      <c r="AI5" s="687" t="str">
        <f>Period6_Label</f>
        <v>Proposer FY 6</v>
      </c>
      <c r="AJ5" s="687"/>
      <c r="AK5" s="687"/>
      <c r="AL5" s="687"/>
      <c r="AM5" s="687"/>
      <c r="AN5" s="687"/>
      <c r="AO5" s="88" t="s">
        <v>279</v>
      </c>
    </row>
    <row r="6" spans="1:41" s="198" customFormat="1" ht="14.5" x14ac:dyDescent="0.35">
      <c r="A6" s="198" t="s">
        <v>171</v>
      </c>
      <c r="B6" s="198" t="s">
        <v>171</v>
      </c>
      <c r="C6" s="198" t="s">
        <v>172</v>
      </c>
      <c r="D6" s="198" t="s">
        <v>172</v>
      </c>
      <c r="E6" s="199" t="s">
        <v>173</v>
      </c>
      <c r="F6" s="199"/>
      <c r="G6" s="199" t="s">
        <v>174</v>
      </c>
      <c r="H6" s="199" t="s">
        <v>174</v>
      </c>
      <c r="I6" s="199" t="s">
        <v>174</v>
      </c>
      <c r="J6" s="202" t="s">
        <v>170</v>
      </c>
      <c r="K6" s="200" t="s">
        <v>173</v>
      </c>
      <c r="L6" s="201" t="s">
        <v>170</v>
      </c>
      <c r="M6" s="200" t="s">
        <v>174</v>
      </c>
      <c r="N6" s="200" t="s">
        <v>174</v>
      </c>
      <c r="O6" s="200" t="s">
        <v>174</v>
      </c>
      <c r="P6" s="201" t="s">
        <v>170</v>
      </c>
      <c r="Q6" s="199" t="s">
        <v>173</v>
      </c>
      <c r="R6" s="202" t="s">
        <v>170</v>
      </c>
      <c r="S6" s="199" t="s">
        <v>174</v>
      </c>
      <c r="T6" s="199" t="s">
        <v>174</v>
      </c>
      <c r="U6" s="199" t="s">
        <v>174</v>
      </c>
      <c r="V6" s="202" t="s">
        <v>170</v>
      </c>
      <c r="W6" s="200" t="s">
        <v>173</v>
      </c>
      <c r="X6" s="201" t="s">
        <v>170</v>
      </c>
      <c r="Y6" s="200" t="s">
        <v>174</v>
      </c>
      <c r="Z6" s="200" t="s">
        <v>174</v>
      </c>
      <c r="AA6" s="200" t="s">
        <v>174</v>
      </c>
      <c r="AB6" s="201" t="s">
        <v>170</v>
      </c>
      <c r="AC6" s="199" t="s">
        <v>173</v>
      </c>
      <c r="AD6" s="202" t="s">
        <v>170</v>
      </c>
      <c r="AE6" s="199" t="s">
        <v>174</v>
      </c>
      <c r="AF6" s="199" t="s">
        <v>174</v>
      </c>
      <c r="AG6" s="199" t="s">
        <v>174</v>
      </c>
      <c r="AH6" s="202" t="s">
        <v>170</v>
      </c>
      <c r="AI6" s="200" t="s">
        <v>173</v>
      </c>
      <c r="AJ6" s="201" t="s">
        <v>170</v>
      </c>
      <c r="AK6" s="200" t="s">
        <v>174</v>
      </c>
      <c r="AL6" s="200" t="s">
        <v>174</v>
      </c>
      <c r="AM6" s="200" t="s">
        <v>174</v>
      </c>
      <c r="AN6" s="201" t="s">
        <v>170</v>
      </c>
      <c r="AO6" s="203"/>
    </row>
    <row r="7" spans="1:41" ht="39.5" thickBot="1" x14ac:dyDescent="0.35">
      <c r="A7" s="187" t="s">
        <v>491</v>
      </c>
      <c r="B7" s="187" t="s">
        <v>492</v>
      </c>
      <c r="C7" s="187" t="s">
        <v>531</v>
      </c>
      <c r="D7" s="187" t="s">
        <v>154</v>
      </c>
      <c r="E7" s="189" t="s">
        <v>157</v>
      </c>
      <c r="F7" s="189"/>
      <c r="G7" s="189" t="s">
        <v>155</v>
      </c>
      <c r="H7" s="189" t="s">
        <v>156</v>
      </c>
      <c r="I7" s="189" t="str">
        <f>IF(LaborCollection="Academia","F&amp;A Rate","G&amp;A Rate")</f>
        <v>G&amp;A Rate</v>
      </c>
      <c r="J7" s="189" t="s">
        <v>225</v>
      </c>
      <c r="K7" s="190" t="s">
        <v>157</v>
      </c>
      <c r="L7" s="190" t="s">
        <v>168</v>
      </c>
      <c r="M7" s="190" t="s">
        <v>155</v>
      </c>
      <c r="N7" s="190" t="s">
        <v>156</v>
      </c>
      <c r="O7" s="190" t="str">
        <f>IF(LaborCollection="Academia","F&amp;A Rate","G&amp;A Rate")</f>
        <v>G&amp;A Rate</v>
      </c>
      <c r="P7" s="190" t="s">
        <v>225</v>
      </c>
      <c r="Q7" s="189" t="s">
        <v>157</v>
      </c>
      <c r="R7" s="189" t="s">
        <v>169</v>
      </c>
      <c r="S7" s="189" t="s">
        <v>155</v>
      </c>
      <c r="T7" s="189" t="s">
        <v>156</v>
      </c>
      <c r="U7" s="189" t="str">
        <f>IF(LaborCollection="Academia","F&amp;A Rate","G&amp;A Rate")</f>
        <v>G&amp;A Rate</v>
      </c>
      <c r="V7" s="189" t="s">
        <v>225</v>
      </c>
      <c r="W7" s="190" t="s">
        <v>157</v>
      </c>
      <c r="X7" s="190" t="s">
        <v>168</v>
      </c>
      <c r="Y7" s="190" t="s">
        <v>155</v>
      </c>
      <c r="Z7" s="190" t="s">
        <v>156</v>
      </c>
      <c r="AA7" s="190" t="str">
        <f>IF(LaborCollection="Academia","F&amp;A Rate","G&amp;A Rate")</f>
        <v>G&amp;A Rate</v>
      </c>
      <c r="AB7" s="190" t="s">
        <v>225</v>
      </c>
      <c r="AC7" s="189" t="s">
        <v>157</v>
      </c>
      <c r="AD7" s="189" t="s">
        <v>169</v>
      </c>
      <c r="AE7" s="189" t="s">
        <v>155</v>
      </c>
      <c r="AF7" s="189" t="s">
        <v>156</v>
      </c>
      <c r="AG7" s="189" t="str">
        <f>IF(LaborCollection="Academia","F&amp;A Rate","G&amp;A Rate")</f>
        <v>G&amp;A Rate</v>
      </c>
      <c r="AH7" s="189" t="s">
        <v>225</v>
      </c>
      <c r="AI7" s="190" t="s">
        <v>157</v>
      </c>
      <c r="AJ7" s="190" t="s">
        <v>168</v>
      </c>
      <c r="AK7" s="190" t="s">
        <v>155</v>
      </c>
      <c r="AL7" s="190" t="s">
        <v>156</v>
      </c>
      <c r="AM7" s="190" t="str">
        <f>IF(LaborCollection="Academia","F&amp;A Rate","G&amp;A Rate")</f>
        <v>G&amp;A Rate</v>
      </c>
      <c r="AN7" s="190" t="s">
        <v>225</v>
      </c>
      <c r="AO7" s="195" t="s">
        <v>270</v>
      </c>
    </row>
    <row r="8" spans="1:41" x14ac:dyDescent="0.25">
      <c r="A8" s="130"/>
      <c r="B8" s="209"/>
      <c r="C8" s="248"/>
      <c r="D8" s="248"/>
      <c r="E8" s="191">
        <v>0</v>
      </c>
      <c r="F8" s="539" t="s">
        <v>548</v>
      </c>
      <c r="G8" s="204">
        <v>0</v>
      </c>
      <c r="H8" s="204">
        <v>0</v>
      </c>
      <c r="I8" s="204">
        <v>0</v>
      </c>
      <c r="J8" s="210">
        <f t="shared" ref="J8:J13" si="0">E8*(1+G8)*(1+H8)*(1+I8)</f>
        <v>0</v>
      </c>
      <c r="K8" s="192"/>
      <c r="L8" s="538" t="str">
        <f>IF(E8=0,"N/A",((K8-E8)/E8))</f>
        <v>N/A</v>
      </c>
      <c r="M8" s="206"/>
      <c r="N8" s="206"/>
      <c r="O8" s="206"/>
      <c r="P8" s="210">
        <f t="shared" ref="P8:P13" si="1">K8*(1+M8)*(1+N8)*(1+O8)</f>
        <v>0</v>
      </c>
      <c r="Q8" s="191"/>
      <c r="R8" s="538" t="str">
        <f>IF(K8=0,"N/A",((Q8-K8)/K8))</f>
        <v>N/A</v>
      </c>
      <c r="S8" s="204"/>
      <c r="T8" s="204"/>
      <c r="U8" s="204"/>
      <c r="V8" s="210">
        <f t="shared" ref="V8:V13" si="2">Q8*(1+S8)*(1+T8)*(1+U8)</f>
        <v>0</v>
      </c>
      <c r="W8" s="192"/>
      <c r="X8" s="538" t="str">
        <f>IF(Q8=0,"N/A",((W8-Q8)/Q8))</f>
        <v>N/A</v>
      </c>
      <c r="Y8" s="206"/>
      <c r="Z8" s="206"/>
      <c r="AA8" s="206"/>
      <c r="AB8" s="210">
        <f t="shared" ref="AB8:AB13" si="3">W8*(1+Y8)*(1+Z8)*(1+AA8)</f>
        <v>0</v>
      </c>
      <c r="AC8" s="191"/>
      <c r="AD8" s="538" t="str">
        <f>IF(W8=0,"N/A",((AC8-W8)/W8))</f>
        <v>N/A</v>
      </c>
      <c r="AE8" s="204"/>
      <c r="AF8" s="204"/>
      <c r="AG8" s="204"/>
      <c r="AH8" s="210">
        <f t="shared" ref="AH8:AH13" si="4">AC8*(1+AE8)*(1+AF8)*(1+AG8)</f>
        <v>0</v>
      </c>
      <c r="AI8" s="192"/>
      <c r="AJ8" s="538" t="str">
        <f>IF(AC8=0,"N/A",((AI8-AC8)/AC8))</f>
        <v>N/A</v>
      </c>
      <c r="AK8" s="206"/>
      <c r="AL8" s="206"/>
      <c r="AM8" s="206"/>
      <c r="AN8" s="210">
        <f t="shared" ref="AN8:AN13" si="5">AI8*(1+AK8)*(1+AL8)*(1+AM8)</f>
        <v>0</v>
      </c>
    </row>
    <row r="9" spans="1:41" x14ac:dyDescent="0.25">
      <c r="A9" s="130"/>
      <c r="B9" s="209"/>
      <c r="C9" s="248"/>
      <c r="D9" s="248"/>
      <c r="E9" s="191"/>
      <c r="F9" s="539" t="s">
        <v>548</v>
      </c>
      <c r="G9" s="204"/>
      <c r="H9" s="204"/>
      <c r="I9" s="204"/>
      <c r="J9" s="210">
        <f t="shared" si="0"/>
        <v>0</v>
      </c>
      <c r="K9" s="192"/>
      <c r="L9" s="538" t="str">
        <f t="shared" ref="L9:L31" si="6">IF(E9=0,"N/A",((K9-E9)/E9))</f>
        <v>N/A</v>
      </c>
      <c r="M9" s="206"/>
      <c r="N9" s="206"/>
      <c r="O9" s="206"/>
      <c r="P9" s="210">
        <f t="shared" si="1"/>
        <v>0</v>
      </c>
      <c r="Q9" s="191"/>
      <c r="R9" s="538" t="str">
        <f t="shared" ref="R9:R31" si="7">IF(K9=0,"N/A",((Q9-K9)/K9))</f>
        <v>N/A</v>
      </c>
      <c r="S9" s="204"/>
      <c r="T9" s="204"/>
      <c r="U9" s="204"/>
      <c r="V9" s="210">
        <f t="shared" si="2"/>
        <v>0</v>
      </c>
      <c r="W9" s="192"/>
      <c r="X9" s="538" t="str">
        <f t="shared" ref="X9:X31" si="8">IF(Q9=0,"N/A",((W9-Q9)/Q9))</f>
        <v>N/A</v>
      </c>
      <c r="Y9" s="206"/>
      <c r="Z9" s="206"/>
      <c r="AA9" s="206"/>
      <c r="AB9" s="210">
        <f t="shared" si="3"/>
        <v>0</v>
      </c>
      <c r="AC9" s="191"/>
      <c r="AD9" s="538" t="str">
        <f t="shared" ref="AD9:AD31" si="9">IF(W9=0,"N/A",((AC9-W9)/W9))</f>
        <v>N/A</v>
      </c>
      <c r="AE9" s="204"/>
      <c r="AF9" s="204"/>
      <c r="AG9" s="204"/>
      <c r="AH9" s="210">
        <f t="shared" si="4"/>
        <v>0</v>
      </c>
      <c r="AI9" s="192"/>
      <c r="AJ9" s="538" t="str">
        <f t="shared" ref="AJ9:AJ31" si="10">IF(AC9=0,"N/A",((AI9-AC9)/AC9))</f>
        <v>N/A</v>
      </c>
      <c r="AK9" s="206"/>
      <c r="AL9" s="206"/>
      <c r="AM9" s="206"/>
      <c r="AN9" s="210">
        <f t="shared" si="5"/>
        <v>0</v>
      </c>
    </row>
    <row r="10" spans="1:41" x14ac:dyDescent="0.25">
      <c r="A10" s="130"/>
      <c r="B10" s="209"/>
      <c r="C10" s="248"/>
      <c r="D10" s="248"/>
      <c r="E10" s="191"/>
      <c r="F10" s="539" t="s">
        <v>548</v>
      </c>
      <c r="G10" s="204"/>
      <c r="H10" s="204"/>
      <c r="I10" s="204"/>
      <c r="J10" s="210">
        <f t="shared" si="0"/>
        <v>0</v>
      </c>
      <c r="K10" s="192"/>
      <c r="L10" s="538" t="str">
        <f t="shared" si="6"/>
        <v>N/A</v>
      </c>
      <c r="M10" s="206"/>
      <c r="N10" s="206"/>
      <c r="O10" s="206"/>
      <c r="P10" s="210">
        <f t="shared" si="1"/>
        <v>0</v>
      </c>
      <c r="Q10" s="191"/>
      <c r="R10" s="538" t="str">
        <f t="shared" si="7"/>
        <v>N/A</v>
      </c>
      <c r="S10" s="204"/>
      <c r="T10" s="204"/>
      <c r="U10" s="204"/>
      <c r="V10" s="210">
        <f t="shared" si="2"/>
        <v>0</v>
      </c>
      <c r="W10" s="192"/>
      <c r="X10" s="538" t="str">
        <f t="shared" si="8"/>
        <v>N/A</v>
      </c>
      <c r="Y10" s="206"/>
      <c r="Z10" s="206"/>
      <c r="AA10" s="206"/>
      <c r="AB10" s="210">
        <f t="shared" si="3"/>
        <v>0</v>
      </c>
      <c r="AC10" s="191"/>
      <c r="AD10" s="538" t="str">
        <f t="shared" si="9"/>
        <v>N/A</v>
      </c>
      <c r="AE10" s="204"/>
      <c r="AF10" s="204"/>
      <c r="AG10" s="204"/>
      <c r="AH10" s="210">
        <f t="shared" si="4"/>
        <v>0</v>
      </c>
      <c r="AI10" s="192"/>
      <c r="AJ10" s="538" t="str">
        <f t="shared" si="10"/>
        <v>N/A</v>
      </c>
      <c r="AK10" s="206"/>
      <c r="AL10" s="206"/>
      <c r="AM10" s="206"/>
      <c r="AN10" s="210">
        <f t="shared" si="5"/>
        <v>0</v>
      </c>
    </row>
    <row r="11" spans="1:41" x14ac:dyDescent="0.25">
      <c r="A11" s="130"/>
      <c r="B11" s="209"/>
      <c r="C11" s="248"/>
      <c r="D11" s="248"/>
      <c r="E11" s="191"/>
      <c r="F11" s="539" t="s">
        <v>548</v>
      </c>
      <c r="G11" s="204"/>
      <c r="H11" s="204"/>
      <c r="I11" s="204"/>
      <c r="J11" s="210">
        <f t="shared" si="0"/>
        <v>0</v>
      </c>
      <c r="K11" s="192"/>
      <c r="L11" s="538" t="str">
        <f t="shared" si="6"/>
        <v>N/A</v>
      </c>
      <c r="M11" s="206"/>
      <c r="N11" s="206"/>
      <c r="O11" s="206"/>
      <c r="P11" s="210">
        <f t="shared" si="1"/>
        <v>0</v>
      </c>
      <c r="Q11" s="191"/>
      <c r="R11" s="538" t="str">
        <f t="shared" si="7"/>
        <v>N/A</v>
      </c>
      <c r="S11" s="204"/>
      <c r="T11" s="204"/>
      <c r="U11" s="204"/>
      <c r="V11" s="210">
        <f t="shared" si="2"/>
        <v>0</v>
      </c>
      <c r="W11" s="192"/>
      <c r="X11" s="538" t="str">
        <f t="shared" si="8"/>
        <v>N/A</v>
      </c>
      <c r="Y11" s="206"/>
      <c r="Z11" s="206"/>
      <c r="AA11" s="206"/>
      <c r="AB11" s="210">
        <f t="shared" si="3"/>
        <v>0</v>
      </c>
      <c r="AC11" s="191"/>
      <c r="AD11" s="538" t="str">
        <f t="shared" si="9"/>
        <v>N/A</v>
      </c>
      <c r="AE11" s="204"/>
      <c r="AF11" s="204"/>
      <c r="AG11" s="204"/>
      <c r="AH11" s="210">
        <f t="shared" si="4"/>
        <v>0</v>
      </c>
      <c r="AI11" s="192"/>
      <c r="AJ11" s="538" t="str">
        <f t="shared" si="10"/>
        <v>N/A</v>
      </c>
      <c r="AK11" s="206"/>
      <c r="AL11" s="206"/>
      <c r="AM11" s="206"/>
      <c r="AN11" s="210">
        <f t="shared" si="5"/>
        <v>0</v>
      </c>
    </row>
    <row r="12" spans="1:41" x14ac:dyDescent="0.25">
      <c r="A12" s="130"/>
      <c r="B12" s="209"/>
      <c r="C12" s="248"/>
      <c r="D12" s="248"/>
      <c r="E12" s="191"/>
      <c r="F12" s="539" t="s">
        <v>548</v>
      </c>
      <c r="G12" s="204"/>
      <c r="H12" s="204"/>
      <c r="I12" s="204"/>
      <c r="J12" s="210">
        <f t="shared" si="0"/>
        <v>0</v>
      </c>
      <c r="K12" s="192"/>
      <c r="L12" s="538" t="str">
        <f t="shared" si="6"/>
        <v>N/A</v>
      </c>
      <c r="M12" s="206"/>
      <c r="N12" s="206"/>
      <c r="O12" s="206"/>
      <c r="P12" s="210">
        <f t="shared" si="1"/>
        <v>0</v>
      </c>
      <c r="Q12" s="191"/>
      <c r="R12" s="538" t="str">
        <f t="shared" si="7"/>
        <v>N/A</v>
      </c>
      <c r="S12" s="204"/>
      <c r="T12" s="204"/>
      <c r="U12" s="204"/>
      <c r="V12" s="210">
        <f t="shared" si="2"/>
        <v>0</v>
      </c>
      <c r="W12" s="192"/>
      <c r="X12" s="538" t="str">
        <f t="shared" si="8"/>
        <v>N/A</v>
      </c>
      <c r="Y12" s="206"/>
      <c r="Z12" s="206"/>
      <c r="AA12" s="206"/>
      <c r="AB12" s="210">
        <f t="shared" si="3"/>
        <v>0</v>
      </c>
      <c r="AC12" s="191"/>
      <c r="AD12" s="538" t="str">
        <f t="shared" si="9"/>
        <v>N/A</v>
      </c>
      <c r="AE12" s="204"/>
      <c r="AF12" s="204"/>
      <c r="AG12" s="204"/>
      <c r="AH12" s="210">
        <f t="shared" si="4"/>
        <v>0</v>
      </c>
      <c r="AI12" s="192"/>
      <c r="AJ12" s="538" t="str">
        <f t="shared" si="10"/>
        <v>N/A</v>
      </c>
      <c r="AK12" s="206"/>
      <c r="AL12" s="206"/>
      <c r="AM12" s="206"/>
      <c r="AN12" s="210">
        <f t="shared" si="5"/>
        <v>0</v>
      </c>
    </row>
    <row r="13" spans="1:41" x14ac:dyDescent="0.25">
      <c r="A13" s="130"/>
      <c r="B13" s="209"/>
      <c r="C13" s="248"/>
      <c r="D13" s="248"/>
      <c r="E13" s="193"/>
      <c r="F13" s="539" t="s">
        <v>548</v>
      </c>
      <c r="G13" s="204"/>
      <c r="H13" s="204"/>
      <c r="I13" s="204"/>
      <c r="J13" s="210">
        <f t="shared" si="0"/>
        <v>0</v>
      </c>
      <c r="K13" s="194"/>
      <c r="L13" s="538" t="str">
        <f t="shared" si="6"/>
        <v>N/A</v>
      </c>
      <c r="M13" s="206"/>
      <c r="N13" s="206"/>
      <c r="O13" s="206"/>
      <c r="P13" s="210">
        <f t="shared" si="1"/>
        <v>0</v>
      </c>
      <c r="Q13" s="193"/>
      <c r="R13" s="538" t="str">
        <f t="shared" si="7"/>
        <v>N/A</v>
      </c>
      <c r="S13" s="205"/>
      <c r="T13" s="205"/>
      <c r="U13" s="205"/>
      <c r="V13" s="210">
        <f t="shared" si="2"/>
        <v>0</v>
      </c>
      <c r="W13" s="194"/>
      <c r="X13" s="538" t="str">
        <f t="shared" si="8"/>
        <v>N/A</v>
      </c>
      <c r="Y13" s="206"/>
      <c r="Z13" s="206"/>
      <c r="AA13" s="207"/>
      <c r="AB13" s="210">
        <f t="shared" si="3"/>
        <v>0</v>
      </c>
      <c r="AC13" s="193"/>
      <c r="AD13" s="538" t="str">
        <f t="shared" si="9"/>
        <v>N/A</v>
      </c>
      <c r="AE13" s="204"/>
      <c r="AF13" s="204"/>
      <c r="AG13" s="205"/>
      <c r="AH13" s="210">
        <f t="shared" si="4"/>
        <v>0</v>
      </c>
      <c r="AI13" s="194"/>
      <c r="AJ13" s="538" t="str">
        <f t="shared" si="10"/>
        <v>N/A</v>
      </c>
      <c r="AK13" s="206"/>
      <c r="AL13" s="206"/>
      <c r="AM13" s="207"/>
      <c r="AN13" s="210">
        <f t="shared" si="5"/>
        <v>0</v>
      </c>
    </row>
    <row r="14" spans="1:41" x14ac:dyDescent="0.25">
      <c r="A14" s="130"/>
      <c r="B14" s="209"/>
      <c r="C14" s="246"/>
      <c r="D14" s="246"/>
      <c r="E14" s="191"/>
      <c r="F14" s="539" t="s">
        <v>548</v>
      </c>
      <c r="G14" s="204"/>
      <c r="H14" s="204"/>
      <c r="I14" s="204"/>
      <c r="J14" s="210">
        <f t="shared" ref="J14:J17" si="11">E14*(1+G14)*(1+H14)*(1+I14)</f>
        <v>0</v>
      </c>
      <c r="K14" s="192"/>
      <c r="L14" s="538" t="str">
        <f t="shared" si="6"/>
        <v>N/A</v>
      </c>
      <c r="M14" s="206"/>
      <c r="N14" s="206"/>
      <c r="O14" s="206"/>
      <c r="P14" s="210">
        <f t="shared" ref="P14:P17" si="12">K14*(1+M14)*(1+N14)*(1+O14)</f>
        <v>0</v>
      </c>
      <c r="Q14" s="191"/>
      <c r="R14" s="538" t="str">
        <f t="shared" si="7"/>
        <v>N/A</v>
      </c>
      <c r="S14" s="204"/>
      <c r="T14" s="204"/>
      <c r="U14" s="204"/>
      <c r="V14" s="210">
        <f t="shared" ref="V14:V17" si="13">Q14*(1+S14)*(1+T14)*(1+U14)</f>
        <v>0</v>
      </c>
      <c r="W14" s="192"/>
      <c r="X14" s="538" t="str">
        <f t="shared" si="8"/>
        <v>N/A</v>
      </c>
      <c r="Y14" s="206"/>
      <c r="Z14" s="206"/>
      <c r="AA14" s="206"/>
      <c r="AB14" s="210">
        <f t="shared" ref="AB14:AB17" si="14">W14*(1+Y14)*(1+Z14)*(1+AA14)</f>
        <v>0</v>
      </c>
      <c r="AC14" s="191"/>
      <c r="AD14" s="538" t="str">
        <f t="shared" si="9"/>
        <v>N/A</v>
      </c>
      <c r="AE14" s="204"/>
      <c r="AF14" s="204"/>
      <c r="AG14" s="204"/>
      <c r="AH14" s="210">
        <f t="shared" ref="AH14:AH17" si="15">AC14*(1+AE14)*(1+AF14)*(1+AG14)</f>
        <v>0</v>
      </c>
      <c r="AI14" s="192"/>
      <c r="AJ14" s="538" t="str">
        <f t="shared" si="10"/>
        <v>N/A</v>
      </c>
      <c r="AK14" s="206"/>
      <c r="AL14" s="206"/>
      <c r="AM14" s="206"/>
      <c r="AN14" s="210">
        <f t="shared" ref="AN14:AN17" si="16">AI14*(1+AK14)*(1+AL14)*(1+AM14)</f>
        <v>0</v>
      </c>
    </row>
    <row r="15" spans="1:41" x14ac:dyDescent="0.25">
      <c r="A15" s="130"/>
      <c r="B15" s="209"/>
      <c r="C15" s="246"/>
      <c r="D15" s="246"/>
      <c r="E15" s="191"/>
      <c r="F15" s="539" t="s">
        <v>548</v>
      </c>
      <c r="G15" s="204"/>
      <c r="H15" s="204"/>
      <c r="I15" s="204"/>
      <c r="J15" s="210">
        <f t="shared" si="11"/>
        <v>0</v>
      </c>
      <c r="K15" s="192"/>
      <c r="L15" s="538" t="str">
        <f t="shared" si="6"/>
        <v>N/A</v>
      </c>
      <c r="M15" s="206"/>
      <c r="N15" s="206"/>
      <c r="O15" s="206"/>
      <c r="P15" s="210">
        <f t="shared" si="12"/>
        <v>0</v>
      </c>
      <c r="Q15" s="191"/>
      <c r="R15" s="538" t="str">
        <f t="shared" si="7"/>
        <v>N/A</v>
      </c>
      <c r="S15" s="204"/>
      <c r="T15" s="204"/>
      <c r="U15" s="204"/>
      <c r="V15" s="210">
        <f t="shared" si="13"/>
        <v>0</v>
      </c>
      <c r="W15" s="192"/>
      <c r="X15" s="538" t="str">
        <f t="shared" si="8"/>
        <v>N/A</v>
      </c>
      <c r="Y15" s="206"/>
      <c r="Z15" s="206"/>
      <c r="AA15" s="206"/>
      <c r="AB15" s="210">
        <f t="shared" si="14"/>
        <v>0</v>
      </c>
      <c r="AC15" s="191"/>
      <c r="AD15" s="538" t="str">
        <f t="shared" si="9"/>
        <v>N/A</v>
      </c>
      <c r="AE15" s="204"/>
      <c r="AF15" s="204"/>
      <c r="AG15" s="204"/>
      <c r="AH15" s="210">
        <f t="shared" si="15"/>
        <v>0</v>
      </c>
      <c r="AI15" s="192"/>
      <c r="AJ15" s="538" t="str">
        <f t="shared" si="10"/>
        <v>N/A</v>
      </c>
      <c r="AK15" s="206"/>
      <c r="AL15" s="206"/>
      <c r="AM15" s="206"/>
      <c r="AN15" s="210">
        <f t="shared" si="16"/>
        <v>0</v>
      </c>
    </row>
    <row r="16" spans="1:41" x14ac:dyDescent="0.25">
      <c r="A16" s="130"/>
      <c r="B16" s="209"/>
      <c r="C16" s="246"/>
      <c r="D16" s="246"/>
      <c r="E16" s="191"/>
      <c r="F16" s="539" t="s">
        <v>548</v>
      </c>
      <c r="G16" s="204"/>
      <c r="H16" s="204"/>
      <c r="I16" s="204"/>
      <c r="J16" s="210">
        <f t="shared" si="11"/>
        <v>0</v>
      </c>
      <c r="K16" s="192"/>
      <c r="L16" s="538" t="str">
        <f t="shared" si="6"/>
        <v>N/A</v>
      </c>
      <c r="M16" s="206"/>
      <c r="N16" s="206"/>
      <c r="O16" s="206"/>
      <c r="P16" s="210">
        <f t="shared" si="12"/>
        <v>0</v>
      </c>
      <c r="Q16" s="191"/>
      <c r="R16" s="538" t="str">
        <f t="shared" si="7"/>
        <v>N/A</v>
      </c>
      <c r="S16" s="204"/>
      <c r="T16" s="204"/>
      <c r="U16" s="204"/>
      <c r="V16" s="210">
        <f t="shared" si="13"/>
        <v>0</v>
      </c>
      <c r="W16" s="192"/>
      <c r="X16" s="538" t="str">
        <f t="shared" si="8"/>
        <v>N/A</v>
      </c>
      <c r="Y16" s="206"/>
      <c r="Z16" s="206"/>
      <c r="AA16" s="206"/>
      <c r="AB16" s="210">
        <f t="shared" si="14"/>
        <v>0</v>
      </c>
      <c r="AC16" s="191"/>
      <c r="AD16" s="538" t="str">
        <f t="shared" si="9"/>
        <v>N/A</v>
      </c>
      <c r="AE16" s="204"/>
      <c r="AF16" s="204"/>
      <c r="AG16" s="204"/>
      <c r="AH16" s="210">
        <f t="shared" si="15"/>
        <v>0</v>
      </c>
      <c r="AI16" s="192"/>
      <c r="AJ16" s="538" t="str">
        <f t="shared" si="10"/>
        <v>N/A</v>
      </c>
      <c r="AK16" s="206"/>
      <c r="AL16" s="206"/>
      <c r="AM16" s="206"/>
      <c r="AN16" s="210">
        <f t="shared" si="16"/>
        <v>0</v>
      </c>
    </row>
    <row r="17" spans="1:40" x14ac:dyDescent="0.25">
      <c r="A17" s="130"/>
      <c r="B17" s="209"/>
      <c r="C17" s="246"/>
      <c r="D17" s="246"/>
      <c r="E17" s="191"/>
      <c r="F17" s="539" t="s">
        <v>548</v>
      </c>
      <c r="G17" s="204"/>
      <c r="H17" s="204"/>
      <c r="I17" s="204"/>
      <c r="J17" s="210">
        <f t="shared" si="11"/>
        <v>0</v>
      </c>
      <c r="K17" s="192"/>
      <c r="L17" s="538" t="str">
        <f t="shared" si="6"/>
        <v>N/A</v>
      </c>
      <c r="M17" s="206"/>
      <c r="N17" s="206"/>
      <c r="O17" s="206"/>
      <c r="P17" s="210">
        <f t="shared" si="12"/>
        <v>0</v>
      </c>
      <c r="Q17" s="191"/>
      <c r="R17" s="538" t="str">
        <f t="shared" si="7"/>
        <v>N/A</v>
      </c>
      <c r="S17" s="204"/>
      <c r="T17" s="204"/>
      <c r="U17" s="204"/>
      <c r="V17" s="210">
        <f t="shared" si="13"/>
        <v>0</v>
      </c>
      <c r="W17" s="192"/>
      <c r="X17" s="538" t="str">
        <f t="shared" si="8"/>
        <v>N/A</v>
      </c>
      <c r="Y17" s="206"/>
      <c r="Z17" s="206"/>
      <c r="AA17" s="206"/>
      <c r="AB17" s="210">
        <f t="shared" si="14"/>
        <v>0</v>
      </c>
      <c r="AC17" s="191"/>
      <c r="AD17" s="538" t="str">
        <f t="shared" si="9"/>
        <v>N/A</v>
      </c>
      <c r="AE17" s="204"/>
      <c r="AF17" s="204"/>
      <c r="AG17" s="204"/>
      <c r="AH17" s="210">
        <f t="shared" si="15"/>
        <v>0</v>
      </c>
      <c r="AI17" s="192"/>
      <c r="AJ17" s="538" t="str">
        <f t="shared" si="10"/>
        <v>N/A</v>
      </c>
      <c r="AK17" s="206"/>
      <c r="AL17" s="206"/>
      <c r="AM17" s="206"/>
      <c r="AN17" s="210">
        <f t="shared" si="16"/>
        <v>0</v>
      </c>
    </row>
    <row r="18" spans="1:40" x14ac:dyDescent="0.25">
      <c r="A18" s="130"/>
      <c r="B18" s="209"/>
      <c r="C18" s="246"/>
      <c r="D18" s="246"/>
      <c r="E18" s="191"/>
      <c r="F18" s="539" t="s">
        <v>548</v>
      </c>
      <c r="G18" s="204"/>
      <c r="H18" s="204"/>
      <c r="I18" s="204"/>
      <c r="J18" s="210">
        <f t="shared" ref="J18:J31" si="17">E18*(1+G18)*(1+H18)*(1+I18)</f>
        <v>0</v>
      </c>
      <c r="K18" s="192"/>
      <c r="L18" s="538" t="str">
        <f t="shared" si="6"/>
        <v>N/A</v>
      </c>
      <c r="M18" s="206"/>
      <c r="N18" s="206"/>
      <c r="O18" s="206"/>
      <c r="P18" s="210">
        <f t="shared" ref="P18:P31" si="18">K18*(1+M18)*(1+N18)*(1+O18)</f>
        <v>0</v>
      </c>
      <c r="Q18" s="191"/>
      <c r="R18" s="538" t="str">
        <f t="shared" si="7"/>
        <v>N/A</v>
      </c>
      <c r="S18" s="204"/>
      <c r="T18" s="204"/>
      <c r="U18" s="204"/>
      <c r="V18" s="210">
        <f t="shared" ref="V18:V31" si="19">Q18*(1+S18)*(1+T18)*(1+U18)</f>
        <v>0</v>
      </c>
      <c r="W18" s="192"/>
      <c r="X18" s="538" t="str">
        <f t="shared" si="8"/>
        <v>N/A</v>
      </c>
      <c r="Y18" s="206"/>
      <c r="Z18" s="206"/>
      <c r="AA18" s="206"/>
      <c r="AB18" s="210">
        <f t="shared" ref="AB18:AB31" si="20">W18*(1+Y18)*(1+Z18)*(1+AA18)</f>
        <v>0</v>
      </c>
      <c r="AC18" s="191"/>
      <c r="AD18" s="538" t="str">
        <f t="shared" si="9"/>
        <v>N/A</v>
      </c>
      <c r="AE18" s="204"/>
      <c r="AF18" s="204"/>
      <c r="AG18" s="204"/>
      <c r="AH18" s="210">
        <f t="shared" ref="AH18:AH31" si="21">AC18*(1+AE18)*(1+AF18)*(1+AG18)</f>
        <v>0</v>
      </c>
      <c r="AI18" s="192"/>
      <c r="AJ18" s="538" t="str">
        <f t="shared" si="10"/>
        <v>N/A</v>
      </c>
      <c r="AK18" s="206"/>
      <c r="AL18" s="206"/>
      <c r="AM18" s="206"/>
      <c r="AN18" s="210">
        <f t="shared" ref="AN18:AN31" si="22">AI18*(1+AK18)*(1+AL18)*(1+AM18)</f>
        <v>0</v>
      </c>
    </row>
    <row r="19" spans="1:40" x14ac:dyDescent="0.25">
      <c r="A19" s="130"/>
      <c r="B19" s="209"/>
      <c r="C19" s="246"/>
      <c r="D19" s="246"/>
      <c r="E19" s="191"/>
      <c r="F19" s="539" t="s">
        <v>548</v>
      </c>
      <c r="G19" s="204"/>
      <c r="H19" s="204"/>
      <c r="I19" s="204"/>
      <c r="J19" s="210">
        <f t="shared" si="17"/>
        <v>0</v>
      </c>
      <c r="K19" s="192"/>
      <c r="L19" s="538" t="str">
        <f t="shared" si="6"/>
        <v>N/A</v>
      </c>
      <c r="M19" s="206"/>
      <c r="N19" s="206"/>
      <c r="O19" s="206"/>
      <c r="P19" s="210">
        <f t="shared" si="18"/>
        <v>0</v>
      </c>
      <c r="Q19" s="191"/>
      <c r="R19" s="538" t="str">
        <f t="shared" si="7"/>
        <v>N/A</v>
      </c>
      <c r="S19" s="204"/>
      <c r="T19" s="204"/>
      <c r="U19" s="204"/>
      <c r="V19" s="210">
        <f t="shared" si="19"/>
        <v>0</v>
      </c>
      <c r="W19" s="192"/>
      <c r="X19" s="538" t="str">
        <f t="shared" si="8"/>
        <v>N/A</v>
      </c>
      <c r="Y19" s="206"/>
      <c r="Z19" s="206"/>
      <c r="AA19" s="206"/>
      <c r="AB19" s="210">
        <f t="shared" si="20"/>
        <v>0</v>
      </c>
      <c r="AC19" s="191"/>
      <c r="AD19" s="538" t="str">
        <f t="shared" si="9"/>
        <v>N/A</v>
      </c>
      <c r="AE19" s="204"/>
      <c r="AF19" s="204"/>
      <c r="AG19" s="204"/>
      <c r="AH19" s="210">
        <f t="shared" si="21"/>
        <v>0</v>
      </c>
      <c r="AI19" s="192"/>
      <c r="AJ19" s="538" t="str">
        <f t="shared" si="10"/>
        <v>N/A</v>
      </c>
      <c r="AK19" s="206"/>
      <c r="AL19" s="206"/>
      <c r="AM19" s="206"/>
      <c r="AN19" s="210">
        <f t="shared" si="22"/>
        <v>0</v>
      </c>
    </row>
    <row r="20" spans="1:40" x14ac:dyDescent="0.25">
      <c r="A20" s="130"/>
      <c r="B20" s="209"/>
      <c r="C20" s="246"/>
      <c r="D20" s="246"/>
      <c r="E20" s="191"/>
      <c r="F20" s="539" t="s">
        <v>548</v>
      </c>
      <c r="G20" s="204"/>
      <c r="H20" s="204"/>
      <c r="I20" s="204"/>
      <c r="J20" s="210">
        <f t="shared" si="17"/>
        <v>0</v>
      </c>
      <c r="K20" s="192"/>
      <c r="L20" s="538" t="str">
        <f t="shared" si="6"/>
        <v>N/A</v>
      </c>
      <c r="M20" s="206"/>
      <c r="N20" s="206"/>
      <c r="O20" s="206"/>
      <c r="P20" s="210">
        <f t="shared" si="18"/>
        <v>0</v>
      </c>
      <c r="Q20" s="191"/>
      <c r="R20" s="538" t="str">
        <f t="shared" si="7"/>
        <v>N/A</v>
      </c>
      <c r="S20" s="204"/>
      <c r="T20" s="204"/>
      <c r="U20" s="204"/>
      <c r="V20" s="210">
        <f t="shared" si="19"/>
        <v>0</v>
      </c>
      <c r="W20" s="192"/>
      <c r="X20" s="538" t="str">
        <f t="shared" si="8"/>
        <v>N/A</v>
      </c>
      <c r="Y20" s="206"/>
      <c r="Z20" s="206"/>
      <c r="AA20" s="206"/>
      <c r="AB20" s="210">
        <f t="shared" si="20"/>
        <v>0</v>
      </c>
      <c r="AC20" s="191"/>
      <c r="AD20" s="538" t="str">
        <f t="shared" si="9"/>
        <v>N/A</v>
      </c>
      <c r="AE20" s="204"/>
      <c r="AF20" s="204"/>
      <c r="AG20" s="204"/>
      <c r="AH20" s="210">
        <f t="shared" si="21"/>
        <v>0</v>
      </c>
      <c r="AI20" s="192"/>
      <c r="AJ20" s="538" t="str">
        <f t="shared" si="10"/>
        <v>N/A</v>
      </c>
      <c r="AK20" s="206"/>
      <c r="AL20" s="206"/>
      <c r="AM20" s="206"/>
      <c r="AN20" s="210">
        <f t="shared" si="22"/>
        <v>0</v>
      </c>
    </row>
    <row r="21" spans="1:40" x14ac:dyDescent="0.25">
      <c r="A21" s="130"/>
      <c r="B21" s="209"/>
      <c r="C21" s="246"/>
      <c r="D21" s="246"/>
      <c r="E21" s="191"/>
      <c r="F21" s="539" t="s">
        <v>548</v>
      </c>
      <c r="G21" s="204"/>
      <c r="H21" s="204"/>
      <c r="I21" s="204"/>
      <c r="J21" s="210">
        <f t="shared" si="17"/>
        <v>0</v>
      </c>
      <c r="K21" s="192"/>
      <c r="L21" s="538" t="str">
        <f t="shared" si="6"/>
        <v>N/A</v>
      </c>
      <c r="M21" s="206"/>
      <c r="N21" s="206"/>
      <c r="O21" s="206"/>
      <c r="P21" s="210">
        <f t="shared" si="18"/>
        <v>0</v>
      </c>
      <c r="Q21" s="191"/>
      <c r="R21" s="538" t="str">
        <f t="shared" si="7"/>
        <v>N/A</v>
      </c>
      <c r="S21" s="204"/>
      <c r="T21" s="204"/>
      <c r="U21" s="204"/>
      <c r="V21" s="210">
        <f t="shared" si="19"/>
        <v>0</v>
      </c>
      <c r="W21" s="192"/>
      <c r="X21" s="538" t="str">
        <f t="shared" si="8"/>
        <v>N/A</v>
      </c>
      <c r="Y21" s="206"/>
      <c r="Z21" s="206"/>
      <c r="AA21" s="206"/>
      <c r="AB21" s="210">
        <f t="shared" si="20"/>
        <v>0</v>
      </c>
      <c r="AC21" s="191"/>
      <c r="AD21" s="538" t="str">
        <f t="shared" si="9"/>
        <v>N/A</v>
      </c>
      <c r="AE21" s="204"/>
      <c r="AF21" s="204"/>
      <c r="AG21" s="204"/>
      <c r="AH21" s="210">
        <f t="shared" si="21"/>
        <v>0</v>
      </c>
      <c r="AI21" s="192"/>
      <c r="AJ21" s="538" t="str">
        <f t="shared" si="10"/>
        <v>N/A</v>
      </c>
      <c r="AK21" s="206"/>
      <c r="AL21" s="206"/>
      <c r="AM21" s="206"/>
      <c r="AN21" s="210">
        <f t="shared" si="22"/>
        <v>0</v>
      </c>
    </row>
    <row r="22" spans="1:40" x14ac:dyDescent="0.25">
      <c r="A22" s="130"/>
      <c r="B22" s="209"/>
      <c r="C22" s="246"/>
      <c r="D22" s="246"/>
      <c r="E22" s="191"/>
      <c r="F22" s="539" t="s">
        <v>548</v>
      </c>
      <c r="G22" s="204"/>
      <c r="H22" s="204"/>
      <c r="I22" s="204"/>
      <c r="J22" s="210">
        <f t="shared" si="17"/>
        <v>0</v>
      </c>
      <c r="K22" s="192"/>
      <c r="L22" s="538" t="str">
        <f t="shared" si="6"/>
        <v>N/A</v>
      </c>
      <c r="M22" s="206"/>
      <c r="N22" s="206"/>
      <c r="O22" s="206"/>
      <c r="P22" s="210">
        <f t="shared" si="18"/>
        <v>0</v>
      </c>
      <c r="Q22" s="191"/>
      <c r="R22" s="538" t="str">
        <f t="shared" si="7"/>
        <v>N/A</v>
      </c>
      <c r="S22" s="204"/>
      <c r="T22" s="204"/>
      <c r="U22" s="204"/>
      <c r="V22" s="210">
        <f t="shared" si="19"/>
        <v>0</v>
      </c>
      <c r="W22" s="192"/>
      <c r="X22" s="538" t="str">
        <f t="shared" si="8"/>
        <v>N/A</v>
      </c>
      <c r="Y22" s="206"/>
      <c r="Z22" s="206"/>
      <c r="AA22" s="206"/>
      <c r="AB22" s="210">
        <f t="shared" si="20"/>
        <v>0</v>
      </c>
      <c r="AC22" s="191"/>
      <c r="AD22" s="538" t="str">
        <f t="shared" si="9"/>
        <v>N/A</v>
      </c>
      <c r="AE22" s="204"/>
      <c r="AF22" s="204"/>
      <c r="AG22" s="204"/>
      <c r="AH22" s="210">
        <f t="shared" si="21"/>
        <v>0</v>
      </c>
      <c r="AI22" s="192"/>
      <c r="AJ22" s="538" t="str">
        <f t="shared" si="10"/>
        <v>N/A</v>
      </c>
      <c r="AK22" s="206"/>
      <c r="AL22" s="206"/>
      <c r="AM22" s="206"/>
      <c r="AN22" s="210">
        <f t="shared" si="22"/>
        <v>0</v>
      </c>
    </row>
    <row r="23" spans="1:40" x14ac:dyDescent="0.25">
      <c r="A23" s="130"/>
      <c r="B23" s="209"/>
      <c r="C23" s="246"/>
      <c r="D23" s="246"/>
      <c r="E23" s="191"/>
      <c r="F23" s="539" t="s">
        <v>548</v>
      </c>
      <c r="G23" s="204"/>
      <c r="H23" s="204"/>
      <c r="I23" s="204"/>
      <c r="J23" s="210">
        <f t="shared" si="17"/>
        <v>0</v>
      </c>
      <c r="K23" s="192"/>
      <c r="L23" s="538" t="str">
        <f t="shared" si="6"/>
        <v>N/A</v>
      </c>
      <c r="M23" s="206"/>
      <c r="N23" s="206"/>
      <c r="O23" s="206"/>
      <c r="P23" s="210">
        <f t="shared" si="18"/>
        <v>0</v>
      </c>
      <c r="Q23" s="191"/>
      <c r="R23" s="538" t="str">
        <f t="shared" si="7"/>
        <v>N/A</v>
      </c>
      <c r="S23" s="204"/>
      <c r="T23" s="204"/>
      <c r="U23" s="204"/>
      <c r="V23" s="210">
        <f t="shared" si="19"/>
        <v>0</v>
      </c>
      <c r="W23" s="192"/>
      <c r="X23" s="538" t="str">
        <f t="shared" si="8"/>
        <v>N/A</v>
      </c>
      <c r="Y23" s="206"/>
      <c r="Z23" s="206"/>
      <c r="AA23" s="206"/>
      <c r="AB23" s="210">
        <f t="shared" si="20"/>
        <v>0</v>
      </c>
      <c r="AC23" s="191"/>
      <c r="AD23" s="538" t="str">
        <f t="shared" si="9"/>
        <v>N/A</v>
      </c>
      <c r="AE23" s="204"/>
      <c r="AF23" s="204"/>
      <c r="AG23" s="204"/>
      <c r="AH23" s="210">
        <f t="shared" si="21"/>
        <v>0</v>
      </c>
      <c r="AI23" s="192"/>
      <c r="AJ23" s="538" t="str">
        <f t="shared" si="10"/>
        <v>N/A</v>
      </c>
      <c r="AK23" s="206"/>
      <c r="AL23" s="206"/>
      <c r="AM23" s="206"/>
      <c r="AN23" s="210">
        <f t="shared" si="22"/>
        <v>0</v>
      </c>
    </row>
    <row r="24" spans="1:40" x14ac:dyDescent="0.25">
      <c r="A24" s="130"/>
      <c r="B24" s="209"/>
      <c r="C24" s="246"/>
      <c r="D24" s="246"/>
      <c r="E24" s="191"/>
      <c r="F24" s="539" t="s">
        <v>548</v>
      </c>
      <c r="G24" s="204"/>
      <c r="H24" s="204"/>
      <c r="I24" s="204"/>
      <c r="J24" s="210">
        <f t="shared" si="17"/>
        <v>0</v>
      </c>
      <c r="K24" s="192"/>
      <c r="L24" s="538" t="str">
        <f t="shared" si="6"/>
        <v>N/A</v>
      </c>
      <c r="M24" s="206"/>
      <c r="N24" s="206"/>
      <c r="O24" s="206"/>
      <c r="P24" s="210">
        <f t="shared" si="18"/>
        <v>0</v>
      </c>
      <c r="Q24" s="191"/>
      <c r="R24" s="538" t="str">
        <f t="shared" si="7"/>
        <v>N/A</v>
      </c>
      <c r="S24" s="204"/>
      <c r="T24" s="204"/>
      <c r="U24" s="204"/>
      <c r="V24" s="210">
        <f t="shared" si="19"/>
        <v>0</v>
      </c>
      <c r="W24" s="192"/>
      <c r="X24" s="538" t="str">
        <f t="shared" si="8"/>
        <v>N/A</v>
      </c>
      <c r="Y24" s="206"/>
      <c r="Z24" s="206"/>
      <c r="AA24" s="206"/>
      <c r="AB24" s="210">
        <f t="shared" si="20"/>
        <v>0</v>
      </c>
      <c r="AC24" s="191"/>
      <c r="AD24" s="538" t="str">
        <f t="shared" si="9"/>
        <v>N/A</v>
      </c>
      <c r="AE24" s="204"/>
      <c r="AF24" s="204"/>
      <c r="AG24" s="204"/>
      <c r="AH24" s="210">
        <f t="shared" si="21"/>
        <v>0</v>
      </c>
      <c r="AI24" s="192"/>
      <c r="AJ24" s="538" t="str">
        <f t="shared" si="10"/>
        <v>N/A</v>
      </c>
      <c r="AK24" s="206"/>
      <c r="AL24" s="206"/>
      <c r="AM24" s="206"/>
      <c r="AN24" s="210">
        <f t="shared" si="22"/>
        <v>0</v>
      </c>
    </row>
    <row r="25" spans="1:40" x14ac:dyDescent="0.25">
      <c r="A25" s="130"/>
      <c r="B25" s="209"/>
      <c r="C25" s="246"/>
      <c r="D25" s="246"/>
      <c r="E25" s="191"/>
      <c r="F25" s="539" t="s">
        <v>548</v>
      </c>
      <c r="G25" s="204"/>
      <c r="H25" s="204"/>
      <c r="I25" s="204"/>
      <c r="J25" s="210">
        <f t="shared" si="17"/>
        <v>0</v>
      </c>
      <c r="K25" s="192"/>
      <c r="L25" s="538" t="str">
        <f t="shared" si="6"/>
        <v>N/A</v>
      </c>
      <c r="M25" s="206"/>
      <c r="N25" s="206"/>
      <c r="O25" s="206"/>
      <c r="P25" s="210">
        <f t="shared" si="18"/>
        <v>0</v>
      </c>
      <c r="Q25" s="191"/>
      <c r="R25" s="538" t="str">
        <f t="shared" si="7"/>
        <v>N/A</v>
      </c>
      <c r="S25" s="204"/>
      <c r="T25" s="204"/>
      <c r="U25" s="204"/>
      <c r="V25" s="210">
        <f t="shared" si="19"/>
        <v>0</v>
      </c>
      <c r="W25" s="192"/>
      <c r="X25" s="538" t="str">
        <f t="shared" si="8"/>
        <v>N/A</v>
      </c>
      <c r="Y25" s="206"/>
      <c r="Z25" s="206"/>
      <c r="AA25" s="206"/>
      <c r="AB25" s="210">
        <f t="shared" si="20"/>
        <v>0</v>
      </c>
      <c r="AC25" s="191"/>
      <c r="AD25" s="538" t="str">
        <f t="shared" si="9"/>
        <v>N/A</v>
      </c>
      <c r="AE25" s="204"/>
      <c r="AF25" s="204"/>
      <c r="AG25" s="204"/>
      <c r="AH25" s="210">
        <f t="shared" si="21"/>
        <v>0</v>
      </c>
      <c r="AI25" s="192"/>
      <c r="AJ25" s="538" t="str">
        <f t="shared" si="10"/>
        <v>N/A</v>
      </c>
      <c r="AK25" s="206"/>
      <c r="AL25" s="206"/>
      <c r="AM25" s="206"/>
      <c r="AN25" s="210">
        <f t="shared" si="22"/>
        <v>0</v>
      </c>
    </row>
    <row r="26" spans="1:40" x14ac:dyDescent="0.25">
      <c r="A26" s="130"/>
      <c r="B26" s="209"/>
      <c r="C26" s="246"/>
      <c r="D26" s="246"/>
      <c r="E26" s="191"/>
      <c r="F26" s="539" t="s">
        <v>548</v>
      </c>
      <c r="G26" s="204"/>
      <c r="H26" s="204"/>
      <c r="I26" s="204"/>
      <c r="J26" s="210">
        <f t="shared" si="17"/>
        <v>0</v>
      </c>
      <c r="K26" s="192"/>
      <c r="L26" s="538" t="str">
        <f t="shared" si="6"/>
        <v>N/A</v>
      </c>
      <c r="M26" s="206"/>
      <c r="N26" s="206"/>
      <c r="O26" s="206"/>
      <c r="P26" s="210">
        <f t="shared" si="18"/>
        <v>0</v>
      </c>
      <c r="Q26" s="191"/>
      <c r="R26" s="538" t="str">
        <f t="shared" si="7"/>
        <v>N/A</v>
      </c>
      <c r="S26" s="204"/>
      <c r="T26" s="204"/>
      <c r="U26" s="204"/>
      <c r="V26" s="210">
        <f t="shared" si="19"/>
        <v>0</v>
      </c>
      <c r="W26" s="192"/>
      <c r="X26" s="538" t="str">
        <f t="shared" si="8"/>
        <v>N/A</v>
      </c>
      <c r="Y26" s="206"/>
      <c r="Z26" s="206"/>
      <c r="AA26" s="206"/>
      <c r="AB26" s="210">
        <f t="shared" si="20"/>
        <v>0</v>
      </c>
      <c r="AC26" s="191"/>
      <c r="AD26" s="538" t="str">
        <f t="shared" si="9"/>
        <v>N/A</v>
      </c>
      <c r="AE26" s="204"/>
      <c r="AF26" s="204"/>
      <c r="AG26" s="204"/>
      <c r="AH26" s="210">
        <f t="shared" si="21"/>
        <v>0</v>
      </c>
      <c r="AI26" s="192"/>
      <c r="AJ26" s="538" t="str">
        <f t="shared" si="10"/>
        <v>N/A</v>
      </c>
      <c r="AK26" s="206"/>
      <c r="AL26" s="206"/>
      <c r="AM26" s="206"/>
      <c r="AN26" s="210">
        <f t="shared" si="22"/>
        <v>0</v>
      </c>
    </row>
    <row r="27" spans="1:40" x14ac:dyDescent="0.25">
      <c r="A27" s="130"/>
      <c r="B27" s="209"/>
      <c r="C27" s="246"/>
      <c r="D27" s="246"/>
      <c r="E27" s="191"/>
      <c r="F27" s="539" t="s">
        <v>548</v>
      </c>
      <c r="G27" s="204"/>
      <c r="H27" s="204"/>
      <c r="I27" s="204"/>
      <c r="J27" s="210">
        <f t="shared" si="17"/>
        <v>0</v>
      </c>
      <c r="K27" s="192"/>
      <c r="L27" s="538" t="str">
        <f t="shared" si="6"/>
        <v>N/A</v>
      </c>
      <c r="M27" s="206"/>
      <c r="N27" s="206"/>
      <c r="O27" s="206"/>
      <c r="P27" s="210">
        <f t="shared" si="18"/>
        <v>0</v>
      </c>
      <c r="Q27" s="191"/>
      <c r="R27" s="538" t="str">
        <f t="shared" si="7"/>
        <v>N/A</v>
      </c>
      <c r="S27" s="204"/>
      <c r="T27" s="204"/>
      <c r="U27" s="204"/>
      <c r="V27" s="210">
        <f t="shared" si="19"/>
        <v>0</v>
      </c>
      <c r="W27" s="192"/>
      <c r="X27" s="538" t="str">
        <f t="shared" si="8"/>
        <v>N/A</v>
      </c>
      <c r="Y27" s="206"/>
      <c r="Z27" s="206"/>
      <c r="AA27" s="206"/>
      <c r="AB27" s="210">
        <f t="shared" si="20"/>
        <v>0</v>
      </c>
      <c r="AC27" s="191"/>
      <c r="AD27" s="538" t="str">
        <f t="shared" si="9"/>
        <v>N/A</v>
      </c>
      <c r="AE27" s="204"/>
      <c r="AF27" s="204"/>
      <c r="AG27" s="204"/>
      <c r="AH27" s="210">
        <f t="shared" si="21"/>
        <v>0</v>
      </c>
      <c r="AI27" s="192"/>
      <c r="AJ27" s="538" t="str">
        <f t="shared" si="10"/>
        <v>N/A</v>
      </c>
      <c r="AK27" s="206"/>
      <c r="AL27" s="206"/>
      <c r="AM27" s="206"/>
      <c r="AN27" s="210">
        <f t="shared" si="22"/>
        <v>0</v>
      </c>
    </row>
    <row r="28" spans="1:40" x14ac:dyDescent="0.25">
      <c r="A28" s="130"/>
      <c r="B28" s="209"/>
      <c r="C28" s="246"/>
      <c r="D28" s="246"/>
      <c r="E28" s="191"/>
      <c r="F28" s="539" t="s">
        <v>548</v>
      </c>
      <c r="G28" s="204"/>
      <c r="H28" s="204"/>
      <c r="I28" s="204"/>
      <c r="J28" s="210">
        <f t="shared" si="17"/>
        <v>0</v>
      </c>
      <c r="K28" s="192"/>
      <c r="L28" s="538" t="str">
        <f t="shared" si="6"/>
        <v>N/A</v>
      </c>
      <c r="M28" s="206"/>
      <c r="N28" s="206"/>
      <c r="O28" s="206"/>
      <c r="P28" s="210">
        <f t="shared" si="18"/>
        <v>0</v>
      </c>
      <c r="Q28" s="191"/>
      <c r="R28" s="538" t="str">
        <f t="shared" si="7"/>
        <v>N/A</v>
      </c>
      <c r="S28" s="204"/>
      <c r="T28" s="204"/>
      <c r="U28" s="204"/>
      <c r="V28" s="210">
        <f t="shared" si="19"/>
        <v>0</v>
      </c>
      <c r="W28" s="192"/>
      <c r="X28" s="538" t="str">
        <f t="shared" si="8"/>
        <v>N/A</v>
      </c>
      <c r="Y28" s="206"/>
      <c r="Z28" s="206"/>
      <c r="AA28" s="206"/>
      <c r="AB28" s="210">
        <f t="shared" si="20"/>
        <v>0</v>
      </c>
      <c r="AC28" s="191"/>
      <c r="AD28" s="538" t="str">
        <f t="shared" si="9"/>
        <v>N/A</v>
      </c>
      <c r="AE28" s="204"/>
      <c r="AF28" s="204"/>
      <c r="AG28" s="204"/>
      <c r="AH28" s="210">
        <f t="shared" si="21"/>
        <v>0</v>
      </c>
      <c r="AI28" s="192"/>
      <c r="AJ28" s="538" t="str">
        <f t="shared" si="10"/>
        <v>N/A</v>
      </c>
      <c r="AK28" s="206"/>
      <c r="AL28" s="206"/>
      <c r="AM28" s="206"/>
      <c r="AN28" s="210">
        <f t="shared" si="22"/>
        <v>0</v>
      </c>
    </row>
    <row r="29" spans="1:40" x14ac:dyDescent="0.25">
      <c r="A29" s="130"/>
      <c r="B29" s="209"/>
      <c r="C29" s="246"/>
      <c r="D29" s="246"/>
      <c r="E29" s="191"/>
      <c r="F29" s="539" t="s">
        <v>548</v>
      </c>
      <c r="G29" s="204"/>
      <c r="H29" s="204"/>
      <c r="I29" s="204"/>
      <c r="J29" s="210">
        <f t="shared" si="17"/>
        <v>0</v>
      </c>
      <c r="K29" s="192"/>
      <c r="L29" s="538" t="str">
        <f t="shared" si="6"/>
        <v>N/A</v>
      </c>
      <c r="M29" s="206"/>
      <c r="N29" s="206"/>
      <c r="O29" s="206"/>
      <c r="P29" s="210">
        <f t="shared" si="18"/>
        <v>0</v>
      </c>
      <c r="Q29" s="191"/>
      <c r="R29" s="538" t="str">
        <f t="shared" si="7"/>
        <v>N/A</v>
      </c>
      <c r="S29" s="204"/>
      <c r="T29" s="204"/>
      <c r="U29" s="204"/>
      <c r="V29" s="210">
        <f t="shared" si="19"/>
        <v>0</v>
      </c>
      <c r="W29" s="192"/>
      <c r="X29" s="538" t="str">
        <f t="shared" si="8"/>
        <v>N/A</v>
      </c>
      <c r="Y29" s="206"/>
      <c r="Z29" s="206"/>
      <c r="AA29" s="206"/>
      <c r="AB29" s="210">
        <f t="shared" si="20"/>
        <v>0</v>
      </c>
      <c r="AC29" s="191"/>
      <c r="AD29" s="538" t="str">
        <f t="shared" si="9"/>
        <v>N/A</v>
      </c>
      <c r="AE29" s="204"/>
      <c r="AF29" s="204"/>
      <c r="AG29" s="204"/>
      <c r="AH29" s="210">
        <f t="shared" si="21"/>
        <v>0</v>
      </c>
      <c r="AI29" s="192"/>
      <c r="AJ29" s="538" t="str">
        <f t="shared" si="10"/>
        <v>N/A</v>
      </c>
      <c r="AK29" s="206"/>
      <c r="AL29" s="206"/>
      <c r="AM29" s="206"/>
      <c r="AN29" s="210">
        <f t="shared" si="22"/>
        <v>0</v>
      </c>
    </row>
    <row r="30" spans="1:40" x14ac:dyDescent="0.25">
      <c r="A30" s="130"/>
      <c r="B30" s="209"/>
      <c r="C30" s="246"/>
      <c r="D30" s="246"/>
      <c r="E30" s="191"/>
      <c r="F30" s="539" t="s">
        <v>548</v>
      </c>
      <c r="G30" s="204"/>
      <c r="H30" s="204"/>
      <c r="I30" s="204"/>
      <c r="J30" s="210">
        <f t="shared" si="17"/>
        <v>0</v>
      </c>
      <c r="K30" s="192"/>
      <c r="L30" s="538" t="str">
        <f t="shared" si="6"/>
        <v>N/A</v>
      </c>
      <c r="M30" s="206"/>
      <c r="N30" s="206"/>
      <c r="O30" s="206"/>
      <c r="P30" s="210">
        <f t="shared" si="18"/>
        <v>0</v>
      </c>
      <c r="Q30" s="191"/>
      <c r="R30" s="538" t="str">
        <f t="shared" si="7"/>
        <v>N/A</v>
      </c>
      <c r="S30" s="204"/>
      <c r="T30" s="204"/>
      <c r="U30" s="204"/>
      <c r="V30" s="210">
        <f t="shared" si="19"/>
        <v>0</v>
      </c>
      <c r="W30" s="192"/>
      <c r="X30" s="538" t="str">
        <f t="shared" si="8"/>
        <v>N/A</v>
      </c>
      <c r="Y30" s="206"/>
      <c r="Z30" s="206"/>
      <c r="AA30" s="206"/>
      <c r="AB30" s="210">
        <f t="shared" si="20"/>
        <v>0</v>
      </c>
      <c r="AC30" s="191"/>
      <c r="AD30" s="538" t="str">
        <f t="shared" si="9"/>
        <v>N/A</v>
      </c>
      <c r="AE30" s="204"/>
      <c r="AF30" s="204"/>
      <c r="AG30" s="204"/>
      <c r="AH30" s="210">
        <f t="shared" si="21"/>
        <v>0</v>
      </c>
      <c r="AI30" s="192"/>
      <c r="AJ30" s="538" t="str">
        <f t="shared" si="10"/>
        <v>N/A</v>
      </c>
      <c r="AK30" s="206"/>
      <c r="AL30" s="206"/>
      <c r="AM30" s="206"/>
      <c r="AN30" s="210">
        <f t="shared" si="22"/>
        <v>0</v>
      </c>
    </row>
    <row r="31" spans="1:40" x14ac:dyDescent="0.25">
      <c r="A31" s="130"/>
      <c r="B31" s="209"/>
      <c r="C31" s="246"/>
      <c r="D31" s="246"/>
      <c r="E31" s="191"/>
      <c r="F31" s="539" t="s">
        <v>548</v>
      </c>
      <c r="G31" s="204"/>
      <c r="H31" s="204"/>
      <c r="I31" s="204"/>
      <c r="J31" s="210">
        <f t="shared" si="17"/>
        <v>0</v>
      </c>
      <c r="K31" s="192"/>
      <c r="L31" s="538" t="str">
        <f t="shared" si="6"/>
        <v>N/A</v>
      </c>
      <c r="M31" s="206"/>
      <c r="N31" s="206"/>
      <c r="O31" s="206"/>
      <c r="P31" s="210">
        <f t="shared" si="18"/>
        <v>0</v>
      </c>
      <c r="Q31" s="191"/>
      <c r="R31" s="538" t="str">
        <f t="shared" si="7"/>
        <v>N/A</v>
      </c>
      <c r="S31" s="204"/>
      <c r="T31" s="204"/>
      <c r="U31" s="204"/>
      <c r="V31" s="210">
        <f t="shared" si="19"/>
        <v>0</v>
      </c>
      <c r="W31" s="192"/>
      <c r="X31" s="538" t="str">
        <f t="shared" si="8"/>
        <v>N/A</v>
      </c>
      <c r="Y31" s="206"/>
      <c r="Z31" s="206"/>
      <c r="AA31" s="206"/>
      <c r="AB31" s="210">
        <f t="shared" si="20"/>
        <v>0</v>
      </c>
      <c r="AC31" s="191"/>
      <c r="AD31" s="538" t="str">
        <f t="shared" si="9"/>
        <v>N/A</v>
      </c>
      <c r="AE31" s="204"/>
      <c r="AF31" s="204"/>
      <c r="AG31" s="204"/>
      <c r="AH31" s="210">
        <f t="shared" si="21"/>
        <v>0</v>
      </c>
      <c r="AI31" s="192"/>
      <c r="AJ31" s="538" t="str">
        <f t="shared" si="10"/>
        <v>N/A</v>
      </c>
      <c r="AK31" s="206"/>
      <c r="AL31" s="206"/>
      <c r="AM31" s="206"/>
      <c r="AN31" s="210">
        <f t="shared" si="22"/>
        <v>0</v>
      </c>
    </row>
    <row r="32" spans="1:40" s="253" customFormat="1" ht="13" x14ac:dyDescent="0.3">
      <c r="A32" s="252" t="s">
        <v>494</v>
      </c>
      <c r="C32" s="254"/>
      <c r="D32" s="254"/>
    </row>
    <row r="34" spans="1:40" ht="87.75" customHeight="1" x14ac:dyDescent="0.3">
      <c r="A34" s="174" t="s">
        <v>120</v>
      </c>
      <c r="B34" s="688" t="s">
        <v>499</v>
      </c>
      <c r="C34" s="689"/>
      <c r="D34" s="689"/>
      <c r="E34" s="689"/>
      <c r="F34" s="689"/>
      <c r="G34" s="689"/>
      <c r="H34" s="689"/>
      <c r="I34" s="689"/>
      <c r="J34" s="689"/>
      <c r="K34" s="36"/>
      <c r="L34" s="36"/>
      <c r="M34" s="36"/>
      <c r="N34" s="36"/>
      <c r="O34" s="166"/>
      <c r="P34" s="166"/>
      <c r="Q34" s="166"/>
      <c r="W34" s="36"/>
      <c r="X34" s="36"/>
      <c r="Y34" s="36"/>
      <c r="Z34" s="36"/>
      <c r="AA34" s="166"/>
      <c r="AB34" s="166"/>
      <c r="AC34" s="166"/>
      <c r="AI34" s="36"/>
      <c r="AJ34" s="36"/>
      <c r="AK34" s="36"/>
      <c r="AL34" s="36"/>
      <c r="AM34" s="166"/>
      <c r="AN34" s="166"/>
    </row>
    <row r="35" spans="1:40" ht="24" customHeight="1" x14ac:dyDescent="0.25">
      <c r="A35" s="174" t="s">
        <v>58</v>
      </c>
      <c r="B35" s="684" t="s">
        <v>529</v>
      </c>
      <c r="C35" s="684"/>
      <c r="D35" s="684"/>
      <c r="E35" s="684"/>
      <c r="F35" s="684"/>
      <c r="G35" s="684"/>
      <c r="H35" s="684"/>
      <c r="I35" s="684"/>
      <c r="J35" s="684"/>
    </row>
    <row r="36" spans="1:40" s="74" customFormat="1" ht="27.75" customHeight="1" x14ac:dyDescent="0.25">
      <c r="A36" s="480" t="s">
        <v>22</v>
      </c>
      <c r="B36" s="644" t="s">
        <v>530</v>
      </c>
      <c r="C36" s="644"/>
      <c r="D36" s="644"/>
      <c r="E36" s="644"/>
      <c r="F36" s="644"/>
      <c r="G36" s="644"/>
      <c r="H36" s="644"/>
      <c r="I36" s="644"/>
      <c r="J36" s="644"/>
      <c r="K36" s="644"/>
      <c r="L36" s="644"/>
      <c r="M36" s="644"/>
      <c r="N36" s="644"/>
      <c r="O36" s="644"/>
    </row>
    <row r="37" spans="1:40" x14ac:dyDescent="0.25">
      <c r="H37" s="84"/>
    </row>
    <row r="38" spans="1:40" ht="13" x14ac:dyDescent="0.3">
      <c r="B38" s="242" t="s">
        <v>312</v>
      </c>
      <c r="C38" s="691" t="s">
        <v>300</v>
      </c>
      <c r="D38" s="691"/>
    </row>
    <row r="39" spans="1:40" x14ac:dyDescent="0.25">
      <c r="B39" s="241" t="s">
        <v>301</v>
      </c>
      <c r="C39" s="682" t="s">
        <v>322</v>
      </c>
      <c r="D39" s="683"/>
    </row>
    <row r="40" spans="1:40" x14ac:dyDescent="0.25">
      <c r="B40" s="241" t="s">
        <v>302</v>
      </c>
      <c r="C40" s="683" t="s">
        <v>303</v>
      </c>
      <c r="D40" s="683"/>
    </row>
    <row r="41" spans="1:40" x14ac:dyDescent="0.25">
      <c r="B41" s="241" t="s">
        <v>304</v>
      </c>
      <c r="C41" s="683" t="s">
        <v>305</v>
      </c>
      <c r="D41" s="683"/>
    </row>
    <row r="42" spans="1:40" x14ac:dyDescent="0.25">
      <c r="B42" s="241" t="s">
        <v>306</v>
      </c>
      <c r="C42" s="683" t="s">
        <v>307</v>
      </c>
      <c r="D42" s="683"/>
    </row>
    <row r="43" spans="1:40" x14ac:dyDescent="0.25">
      <c r="B43" s="241" t="s">
        <v>308</v>
      </c>
      <c r="C43" s="683" t="s">
        <v>309</v>
      </c>
      <c r="D43" s="683"/>
    </row>
    <row r="44" spans="1:40" x14ac:dyDescent="0.25">
      <c r="B44" s="241" t="s">
        <v>310</v>
      </c>
      <c r="C44" s="683" t="s">
        <v>311</v>
      </c>
      <c r="D44" s="683"/>
    </row>
    <row r="46" spans="1:40" ht="13" x14ac:dyDescent="0.3">
      <c r="B46" s="243" t="s">
        <v>313</v>
      </c>
      <c r="C46" s="682" t="s">
        <v>314</v>
      </c>
      <c r="D46" s="682"/>
      <c r="E46" s="682"/>
      <c r="F46" s="682"/>
      <c r="G46" s="682"/>
      <c r="H46" s="682"/>
      <c r="I46" s="682"/>
      <c r="J46" s="682"/>
    </row>
    <row r="47" spans="1:40" ht="59.25" customHeight="1" x14ac:dyDescent="0.25">
      <c r="B47" s="240" t="s">
        <v>316</v>
      </c>
      <c r="C47" s="681" t="s">
        <v>315</v>
      </c>
      <c r="D47" s="681"/>
      <c r="E47" s="681"/>
      <c r="F47" s="681"/>
      <c r="G47" s="681"/>
      <c r="H47" s="681"/>
      <c r="I47" s="681"/>
      <c r="J47" s="681"/>
    </row>
    <row r="48" spans="1:40" ht="80.25" customHeight="1" x14ac:dyDescent="0.25">
      <c r="B48" s="240" t="s">
        <v>317</v>
      </c>
      <c r="C48" s="681" t="s">
        <v>318</v>
      </c>
      <c r="D48" s="681"/>
      <c r="E48" s="681"/>
      <c r="F48" s="681"/>
      <c r="G48" s="681"/>
      <c r="H48" s="681"/>
      <c r="I48" s="681"/>
      <c r="J48" s="681"/>
    </row>
    <row r="49" spans="1:10" ht="85.5" customHeight="1" x14ac:dyDescent="0.25">
      <c r="B49" s="240" t="s">
        <v>319</v>
      </c>
      <c r="C49" s="681" t="s">
        <v>320</v>
      </c>
      <c r="D49" s="681"/>
      <c r="E49" s="681"/>
      <c r="F49" s="681"/>
      <c r="G49" s="681"/>
      <c r="H49" s="681"/>
      <c r="I49" s="681"/>
      <c r="J49" s="681"/>
    </row>
    <row r="50" spans="1:10" ht="51" customHeight="1" x14ac:dyDescent="0.25">
      <c r="B50" s="240" t="s">
        <v>321</v>
      </c>
      <c r="C50" s="681" t="s">
        <v>332</v>
      </c>
      <c r="D50" s="681"/>
      <c r="E50" s="681"/>
      <c r="F50" s="681"/>
      <c r="G50" s="681"/>
      <c r="H50" s="681"/>
      <c r="I50" s="681"/>
      <c r="J50" s="681"/>
    </row>
    <row r="52" spans="1:10" ht="50.25" customHeight="1" x14ac:dyDescent="0.25">
      <c r="A52" s="221"/>
      <c r="B52" s="690"/>
      <c r="C52" s="690"/>
      <c r="D52" s="690"/>
      <c r="E52" s="690"/>
      <c r="F52" s="690"/>
      <c r="G52" s="690"/>
      <c r="H52" s="690"/>
      <c r="I52" s="690"/>
      <c r="J52" s="690"/>
    </row>
  </sheetData>
  <mergeCells count="21">
    <mergeCell ref="AC5:AH5"/>
    <mergeCell ref="AI5:AN5"/>
    <mergeCell ref="B34:J34"/>
    <mergeCell ref="B52:J52"/>
    <mergeCell ref="E5:J5"/>
    <mergeCell ref="K5:P5"/>
    <mergeCell ref="Q5:V5"/>
    <mergeCell ref="W5:AB5"/>
    <mergeCell ref="B35:J35"/>
    <mergeCell ref="C38:D38"/>
    <mergeCell ref="C39:D39"/>
    <mergeCell ref="C40:D40"/>
    <mergeCell ref="C41:D41"/>
    <mergeCell ref="C42:D42"/>
    <mergeCell ref="C50:J50"/>
    <mergeCell ref="C49:J49"/>
    <mergeCell ref="C46:J46"/>
    <mergeCell ref="C43:D43"/>
    <mergeCell ref="C44:D44"/>
    <mergeCell ref="C47:J47"/>
    <mergeCell ref="C48:J48"/>
  </mergeCells>
  <dataValidations count="2">
    <dataValidation type="list" allowBlank="1" showInputMessage="1" showErrorMessage="1" sqref="B8:B31" xr:uid="{00000000-0002-0000-0500-000000000000}">
      <formula1>INDIRECT(CONCATENATE(LaborCollection,SUBSTITUTE(A8," ",""),"Categories"),FALSE)</formula1>
    </dataValidation>
    <dataValidation type="list" allowBlank="1" showInputMessage="1" showErrorMessage="1" sqref="A8:A31" xr:uid="{00000000-0002-0000-0500-000001000000}">
      <formula1>IF(LaborCollection="General",GeneralLaborGroups,IF(LaborCollection="Academia",AcademiaLaborGroups,NoBusinessTypeSelected))</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tabColor rgb="FFC00000"/>
  </sheetPr>
  <dimension ref="B1:J23"/>
  <sheetViews>
    <sheetView workbookViewId="0">
      <selection activeCell="B1" sqref="B1"/>
    </sheetView>
  </sheetViews>
  <sheetFormatPr defaultColWidth="8.81640625" defaultRowHeight="12.5" x14ac:dyDescent="0.25"/>
  <cols>
    <col min="2" max="2" width="35.81640625" customWidth="1"/>
    <col min="3" max="10" width="14.7265625" customWidth="1"/>
  </cols>
  <sheetData>
    <row r="1" spans="2:10" x14ac:dyDescent="0.25">
      <c r="B1" t="s">
        <v>532</v>
      </c>
      <c r="C1" s="246" t="str">
        <f>Period1_Label</f>
        <v>Proposer FY 1</v>
      </c>
      <c r="D1" s="246" t="str">
        <f>Period2_Label</f>
        <v>Proposer FY 2</v>
      </c>
      <c r="E1" s="246" t="str">
        <f>Period3_Label</f>
        <v>Proposer FY 3</v>
      </c>
      <c r="F1" s="246" t="str">
        <f>Period4_Label</f>
        <v>Proposer FY 4</v>
      </c>
      <c r="G1" s="246" t="str">
        <f>Period5_Label</f>
        <v>Proposer FY 5</v>
      </c>
      <c r="H1" s="246" t="str">
        <f>Period6_Label</f>
        <v>Proposer FY 6</v>
      </c>
    </row>
    <row r="2" spans="2:10" x14ac:dyDescent="0.25">
      <c r="B2" t="s">
        <v>498</v>
      </c>
      <c r="C2" s="519">
        <f>'Base (Phase 1)'!D32+'O-I (Phase 2)'!D32+'O-II (Phase 3)'!D32+'O-III'!D32+'O-IV'!D32+'O-V'!D32</f>
        <v>0</v>
      </c>
      <c r="D2" s="519">
        <f>'Base (Phase 1)'!L32+'O-I (Phase 2)'!L32+'O-II (Phase 3)'!L32+'O-III'!L32+'O-IV'!L32+'O-V'!L32</f>
        <v>0</v>
      </c>
      <c r="E2" s="519">
        <f>'Base (Phase 1)'!T32+'O-I (Phase 2)'!T32+'O-II (Phase 3)'!T32+'O-III'!T32+'O-IV'!T32+'O-V'!T32</f>
        <v>0</v>
      </c>
      <c r="F2" s="519">
        <f>'Base (Phase 1)'!AB32+'O-I (Phase 2)'!AB32+'O-II (Phase 3)'!AB32+'O-III'!AB32+'O-IV'!AB32+'O-V'!AB32</f>
        <v>0</v>
      </c>
      <c r="G2" s="519">
        <f>'Base (Phase 1)'!AJ32+'O-I (Phase 2)'!AJ32+'O-II (Phase 3)'!AJ32+'O-III'!AJ32+'O-IV'!AJ32+'O-V'!AJ32</f>
        <v>0</v>
      </c>
      <c r="H2" s="519">
        <f>'Base (Phase 1)'!AR32+'O-I (Phase 2)'!AR32+'O-II (Phase 3)'!AR32+'O-III'!AR32+'O-IV'!AR32+'O-V'!AR32</f>
        <v>0</v>
      </c>
    </row>
    <row r="5" spans="2:10" ht="13" x14ac:dyDescent="0.3">
      <c r="D5" t="s">
        <v>71</v>
      </c>
      <c r="E5" t="s">
        <v>280</v>
      </c>
      <c r="F5" t="s">
        <v>281</v>
      </c>
      <c r="G5" t="s">
        <v>282</v>
      </c>
      <c r="H5" t="s">
        <v>283</v>
      </c>
      <c r="I5" t="s">
        <v>284</v>
      </c>
      <c r="J5" s="239" t="s">
        <v>501</v>
      </c>
    </row>
    <row r="6" spans="2:10" x14ac:dyDescent="0.25">
      <c r="B6" t="s">
        <v>298</v>
      </c>
      <c r="C6" t="s">
        <v>299</v>
      </c>
      <c r="D6" s="485">
        <f t="shared" ref="D6:I18" ca="1" si="0">INDIRECT(CONCATENATE($C6,".",D$5))</f>
        <v>0</v>
      </c>
      <c r="E6" s="485">
        <f t="shared" ca="1" si="0"/>
        <v>0</v>
      </c>
      <c r="F6" s="485">
        <f t="shared" ca="1" si="0"/>
        <v>0</v>
      </c>
      <c r="G6" s="485">
        <f t="shared" ca="1" si="0"/>
        <v>0</v>
      </c>
      <c r="H6" s="485">
        <f t="shared" ca="1" si="0"/>
        <v>0</v>
      </c>
      <c r="I6" s="485">
        <f t="shared" ca="1" si="0"/>
        <v>0</v>
      </c>
      <c r="J6" s="485">
        <f ca="1">SUM(D6:I6)</f>
        <v>0</v>
      </c>
    </row>
    <row r="7" spans="2:10" x14ac:dyDescent="0.25">
      <c r="B7" t="s">
        <v>47</v>
      </c>
      <c r="C7" t="s">
        <v>285</v>
      </c>
      <c r="D7" s="238">
        <f t="shared" ca="1" si="0"/>
        <v>0</v>
      </c>
      <c r="E7" s="238">
        <f t="shared" ca="1" si="0"/>
        <v>0</v>
      </c>
      <c r="F7" s="238">
        <f t="shared" ca="1" si="0"/>
        <v>0</v>
      </c>
      <c r="G7" s="238">
        <f t="shared" ca="1" si="0"/>
        <v>0</v>
      </c>
      <c r="H7" s="238">
        <f t="shared" ca="1" si="0"/>
        <v>0</v>
      </c>
      <c r="I7" s="238">
        <f t="shared" ca="1" si="0"/>
        <v>0</v>
      </c>
      <c r="J7" s="238">
        <f ca="1">SUM(D7:I7)</f>
        <v>0</v>
      </c>
    </row>
    <row r="8" spans="2:10" x14ac:dyDescent="0.25">
      <c r="B8" t="s">
        <v>48</v>
      </c>
      <c r="C8" t="s">
        <v>286</v>
      </c>
      <c r="D8" s="238">
        <f t="shared" ca="1" si="0"/>
        <v>0</v>
      </c>
      <c r="E8" s="238">
        <f t="shared" ca="1" si="0"/>
        <v>0</v>
      </c>
      <c r="F8" s="238">
        <f t="shared" ca="1" si="0"/>
        <v>0</v>
      </c>
      <c r="G8" s="238">
        <f t="shared" ca="1" si="0"/>
        <v>0</v>
      </c>
      <c r="H8" s="238">
        <f t="shared" ca="1" si="0"/>
        <v>0</v>
      </c>
      <c r="I8" s="238">
        <f t="shared" ca="1" si="0"/>
        <v>0</v>
      </c>
      <c r="J8" s="238">
        <f t="shared" ref="J8:J17" ca="1" si="1">SUM(D8:I8)</f>
        <v>0</v>
      </c>
    </row>
    <row r="9" spans="2:10" x14ac:dyDescent="0.25">
      <c r="B9" t="s">
        <v>49</v>
      </c>
      <c r="C9" t="s">
        <v>287</v>
      </c>
      <c r="D9" s="238">
        <f t="shared" ca="1" si="0"/>
        <v>0</v>
      </c>
      <c r="E9" s="238">
        <f t="shared" ca="1" si="0"/>
        <v>0</v>
      </c>
      <c r="F9" s="238">
        <f t="shared" ca="1" si="0"/>
        <v>0</v>
      </c>
      <c r="G9" s="238">
        <f t="shared" ca="1" si="0"/>
        <v>0</v>
      </c>
      <c r="H9" s="238">
        <f t="shared" ca="1" si="0"/>
        <v>0</v>
      </c>
      <c r="I9" s="238">
        <f t="shared" ca="1" si="0"/>
        <v>0</v>
      </c>
      <c r="J9" s="238">
        <f t="shared" ca="1" si="1"/>
        <v>0</v>
      </c>
    </row>
    <row r="10" spans="2:10" x14ac:dyDescent="0.25">
      <c r="B10" t="s">
        <v>88</v>
      </c>
      <c r="C10" t="s">
        <v>288</v>
      </c>
      <c r="D10" s="238">
        <f t="shared" ca="1" si="0"/>
        <v>0</v>
      </c>
      <c r="E10" s="238">
        <f t="shared" ca="1" si="0"/>
        <v>0</v>
      </c>
      <c r="F10" s="238">
        <f t="shared" ca="1" si="0"/>
        <v>0</v>
      </c>
      <c r="G10" s="238">
        <f t="shared" ca="1" si="0"/>
        <v>0</v>
      </c>
      <c r="H10" s="238">
        <f t="shared" ca="1" si="0"/>
        <v>0</v>
      </c>
      <c r="I10" s="238">
        <f t="shared" ca="1" si="0"/>
        <v>0</v>
      </c>
      <c r="J10" s="238">
        <f t="shared" ca="1" si="1"/>
        <v>0</v>
      </c>
    </row>
    <row r="11" spans="2:10" x14ac:dyDescent="0.25">
      <c r="B11" t="s">
        <v>89</v>
      </c>
      <c r="C11" t="s">
        <v>289</v>
      </c>
      <c r="D11" s="238">
        <f t="shared" ca="1" si="0"/>
        <v>0</v>
      </c>
      <c r="E11" s="238">
        <f t="shared" ca="1" si="0"/>
        <v>0</v>
      </c>
      <c r="F11" s="238">
        <f t="shared" ca="1" si="0"/>
        <v>0</v>
      </c>
      <c r="G11" s="238">
        <f t="shared" ca="1" si="0"/>
        <v>0</v>
      </c>
      <c r="H11" s="238">
        <f t="shared" ca="1" si="0"/>
        <v>0</v>
      </c>
      <c r="I11" s="238">
        <f t="shared" ca="1" si="0"/>
        <v>0</v>
      </c>
      <c r="J11" s="238">
        <f t="shared" ca="1" si="1"/>
        <v>0</v>
      </c>
    </row>
    <row r="12" spans="2:10" x14ac:dyDescent="0.25">
      <c r="B12" t="s">
        <v>50</v>
      </c>
      <c r="C12" t="s">
        <v>290</v>
      </c>
      <c r="D12" s="238">
        <f t="shared" ca="1" si="0"/>
        <v>0</v>
      </c>
      <c r="E12" s="238">
        <f t="shared" ca="1" si="0"/>
        <v>0</v>
      </c>
      <c r="F12" s="238">
        <f t="shared" ca="1" si="0"/>
        <v>0</v>
      </c>
      <c r="G12" s="238">
        <f t="shared" ca="1" si="0"/>
        <v>0</v>
      </c>
      <c r="H12" s="238">
        <f t="shared" ca="1" si="0"/>
        <v>0</v>
      </c>
      <c r="I12" s="238">
        <f t="shared" ca="1" si="0"/>
        <v>0</v>
      </c>
      <c r="J12" s="238">
        <f t="shared" ca="1" si="1"/>
        <v>0</v>
      </c>
    </row>
    <row r="13" spans="2:10" x14ac:dyDescent="0.25">
      <c r="B13" t="s">
        <v>46</v>
      </c>
      <c r="C13" t="s">
        <v>291</v>
      </c>
      <c r="D13" s="238">
        <f t="shared" ca="1" si="0"/>
        <v>0</v>
      </c>
      <c r="E13" s="238">
        <f t="shared" ca="1" si="0"/>
        <v>0</v>
      </c>
      <c r="F13" s="238">
        <f t="shared" ca="1" si="0"/>
        <v>0</v>
      </c>
      <c r="G13" s="238">
        <f t="shared" ca="1" si="0"/>
        <v>0</v>
      </c>
      <c r="H13" s="238">
        <f t="shared" ca="1" si="0"/>
        <v>0</v>
      </c>
      <c r="I13" s="238">
        <f t="shared" ca="1" si="0"/>
        <v>0</v>
      </c>
      <c r="J13" s="238">
        <f t="shared" ca="1" si="1"/>
        <v>0</v>
      </c>
    </row>
    <row r="14" spans="2:10" x14ac:dyDescent="0.25">
      <c r="B14" t="s">
        <v>30</v>
      </c>
      <c r="C14" t="s">
        <v>292</v>
      </c>
      <c r="D14" s="238">
        <f t="shared" ca="1" si="0"/>
        <v>0</v>
      </c>
      <c r="E14" s="238">
        <f t="shared" ca="1" si="0"/>
        <v>0</v>
      </c>
      <c r="F14" s="238">
        <f t="shared" ca="1" si="0"/>
        <v>0</v>
      </c>
      <c r="G14" s="238">
        <f t="shared" ca="1" si="0"/>
        <v>0</v>
      </c>
      <c r="H14" s="238">
        <f t="shared" ca="1" si="0"/>
        <v>0</v>
      </c>
      <c r="I14" s="238">
        <f t="shared" ca="1" si="0"/>
        <v>0</v>
      </c>
      <c r="J14" s="238">
        <f t="shared" ca="1" si="1"/>
        <v>0</v>
      </c>
    </row>
    <row r="15" spans="2:10" x14ac:dyDescent="0.25">
      <c r="B15" t="s">
        <v>51</v>
      </c>
      <c r="C15" t="s">
        <v>293</v>
      </c>
      <c r="D15" s="238">
        <f t="shared" ca="1" si="0"/>
        <v>0</v>
      </c>
      <c r="E15" s="238">
        <f t="shared" ca="1" si="0"/>
        <v>0</v>
      </c>
      <c r="F15" s="238">
        <f t="shared" ca="1" si="0"/>
        <v>0</v>
      </c>
      <c r="G15" s="238">
        <f t="shared" ca="1" si="0"/>
        <v>0</v>
      </c>
      <c r="H15" s="238">
        <f t="shared" ca="1" si="0"/>
        <v>0</v>
      </c>
      <c r="I15" s="238">
        <f t="shared" ca="1" si="0"/>
        <v>0</v>
      </c>
      <c r="J15" s="238">
        <f t="shared" ca="1" si="1"/>
        <v>0</v>
      </c>
    </row>
    <row r="16" spans="2:10" x14ac:dyDescent="0.25">
      <c r="B16" t="s">
        <v>32</v>
      </c>
      <c r="C16" t="s">
        <v>294</v>
      </c>
      <c r="D16" s="238">
        <f t="shared" ca="1" si="0"/>
        <v>0</v>
      </c>
      <c r="E16" s="238">
        <f t="shared" ca="1" si="0"/>
        <v>0</v>
      </c>
      <c r="F16" s="238">
        <f t="shared" ca="1" si="0"/>
        <v>0</v>
      </c>
      <c r="G16" s="238">
        <f t="shared" ca="1" si="0"/>
        <v>0</v>
      </c>
      <c r="H16" s="238">
        <f t="shared" ca="1" si="0"/>
        <v>0</v>
      </c>
      <c r="I16" s="238">
        <f t="shared" ca="1" si="0"/>
        <v>0</v>
      </c>
      <c r="J16" s="238">
        <f t="shared" ca="1" si="1"/>
        <v>0</v>
      </c>
    </row>
    <row r="17" spans="2:10" x14ac:dyDescent="0.25">
      <c r="B17" t="s">
        <v>295</v>
      </c>
      <c r="C17" t="s">
        <v>296</v>
      </c>
      <c r="D17" s="238">
        <f t="shared" ca="1" si="0"/>
        <v>0</v>
      </c>
      <c r="E17" s="238">
        <f t="shared" ca="1" si="0"/>
        <v>0</v>
      </c>
      <c r="F17" s="238">
        <f t="shared" ca="1" si="0"/>
        <v>0</v>
      </c>
      <c r="G17" s="238">
        <f t="shared" ca="1" si="0"/>
        <v>0</v>
      </c>
      <c r="H17" s="238">
        <f t="shared" ca="1" si="0"/>
        <v>0</v>
      </c>
      <c r="I17" s="238">
        <f t="shared" ca="1" si="0"/>
        <v>0</v>
      </c>
      <c r="J17" s="238">
        <f t="shared" ca="1" si="1"/>
        <v>0</v>
      </c>
    </row>
    <row r="18" spans="2:10" ht="13" thickBot="1" x14ac:dyDescent="0.3">
      <c r="B18" t="s">
        <v>40</v>
      </c>
      <c r="C18" t="s">
        <v>297</v>
      </c>
      <c r="D18" s="524">
        <f t="shared" ca="1" si="0"/>
        <v>0</v>
      </c>
      <c r="E18" s="524">
        <f t="shared" ca="1" si="0"/>
        <v>0</v>
      </c>
      <c r="F18" s="524">
        <f t="shared" ca="1" si="0"/>
        <v>0</v>
      </c>
      <c r="G18" s="524">
        <f t="shared" ca="1" si="0"/>
        <v>0</v>
      </c>
      <c r="H18" s="524">
        <f t="shared" ca="1" si="0"/>
        <v>0</v>
      </c>
      <c r="I18" s="524">
        <f t="shared" ca="1" si="0"/>
        <v>0</v>
      </c>
      <c r="J18" s="525"/>
    </row>
    <row r="19" spans="2:10" ht="13" x14ac:dyDescent="0.3">
      <c r="B19" s="239" t="s">
        <v>500</v>
      </c>
      <c r="D19" s="520">
        <f ca="1">SUM(D7:D13)+SUM(D15:D17)</f>
        <v>0</v>
      </c>
      <c r="E19" s="520">
        <f t="shared" ref="E19:J19" ca="1" si="2">SUM(E7:E13)+SUM(E15:E17)</f>
        <v>0</v>
      </c>
      <c r="F19" s="520">
        <f t="shared" ca="1" si="2"/>
        <v>0</v>
      </c>
      <c r="G19" s="520">
        <f t="shared" ca="1" si="2"/>
        <v>0</v>
      </c>
      <c r="H19" s="520">
        <f t="shared" ca="1" si="2"/>
        <v>0</v>
      </c>
      <c r="I19" s="520">
        <f t="shared" ca="1" si="2"/>
        <v>0</v>
      </c>
      <c r="J19" s="521">
        <f t="shared" ca="1" si="2"/>
        <v>0</v>
      </c>
    </row>
    <row r="21" spans="2:10" x14ac:dyDescent="0.25">
      <c r="E21" s="504" t="s">
        <v>503</v>
      </c>
      <c r="F21" s="520">
        <f ca="1">SUM(D19:I19)</f>
        <v>0</v>
      </c>
    </row>
    <row r="22" spans="2:10" x14ac:dyDescent="0.25">
      <c r="E22" s="504" t="s">
        <v>502</v>
      </c>
      <c r="F22" s="521">
        <f ca="1">J19</f>
        <v>0</v>
      </c>
    </row>
    <row r="23" spans="2:10" ht="13" x14ac:dyDescent="0.3">
      <c r="E23" s="504" t="s">
        <v>504</v>
      </c>
      <c r="F23" s="522">
        <f ca="1">F21-F22</f>
        <v>0</v>
      </c>
      <c r="G23" s="523" t="s">
        <v>505</v>
      </c>
    </row>
  </sheetData>
  <sheetProtection algorithmName="SHA-512" hashValue="F94yMaLAzKhD8EfblCgqpCF/sL9b6XoGT6gQ/IxKCk92N6RG6zcu/QpVrDVcJTOh/EGq0MQrDkhCkSh8Yj/VNA==" saltValue="ulLTQNdrFRDrwOe15fTZlA==" spinCount="100000" sheet="1" objects="1" scenarios="1"/>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tabColor rgb="FFFFE9A3"/>
  </sheetPr>
  <dimension ref="A1:L21"/>
  <sheetViews>
    <sheetView zoomScaleNormal="100" workbookViewId="0">
      <selection activeCell="A3" sqref="A3"/>
    </sheetView>
  </sheetViews>
  <sheetFormatPr defaultColWidth="8.81640625" defaultRowHeight="12.5" x14ac:dyDescent="0.25"/>
  <cols>
    <col min="1" max="1" width="35.1796875" customWidth="1"/>
    <col min="2" max="2" width="12.453125" customWidth="1"/>
    <col min="3" max="3" width="19.453125" customWidth="1"/>
    <col min="4" max="4" width="15.453125" customWidth="1"/>
    <col min="5" max="5" width="17" customWidth="1"/>
    <col min="6" max="6" width="15.1796875" customWidth="1"/>
    <col min="7" max="7" width="16.453125" customWidth="1"/>
    <col min="8" max="8" width="15.1796875" customWidth="1"/>
    <col min="9" max="9" width="16.453125" customWidth="1"/>
    <col min="10" max="10" width="49.81640625" customWidth="1"/>
    <col min="12" max="12" width="19.453125" customWidth="1"/>
  </cols>
  <sheetData>
    <row r="1" spans="1:12" ht="18.5" x14ac:dyDescent="0.45">
      <c r="A1" s="232" t="s">
        <v>263</v>
      </c>
      <c r="B1" s="126"/>
      <c r="C1" s="127"/>
      <c r="D1" s="128"/>
      <c r="E1" s="128"/>
      <c r="F1" s="128"/>
      <c r="G1" s="128"/>
      <c r="H1" s="128"/>
      <c r="I1" s="128"/>
      <c r="J1" s="129"/>
      <c r="K1" s="129"/>
      <c r="L1" s="129"/>
    </row>
    <row r="2" spans="1:12" ht="15.5" x14ac:dyDescent="0.35">
      <c r="A2" s="220" t="str">
        <f>General!C2</f>
        <v>Proposer's Name</v>
      </c>
      <c r="B2" s="185"/>
      <c r="C2" s="234"/>
      <c r="D2" s="71"/>
      <c r="E2" s="71"/>
      <c r="F2" s="71"/>
      <c r="G2" s="71"/>
      <c r="H2" s="71"/>
      <c r="I2" s="71"/>
    </row>
    <row r="3" spans="1:12" ht="15.5" x14ac:dyDescent="0.35">
      <c r="A3" s="71"/>
      <c r="B3" s="71"/>
      <c r="C3" s="71"/>
      <c r="D3" s="88" t="str">
        <f>Period1_Label</f>
        <v>Proposer FY 1</v>
      </c>
      <c r="E3" s="88" t="str">
        <f>Period2_Label</f>
        <v>Proposer FY 2</v>
      </c>
      <c r="F3" s="88" t="str">
        <f>Period3_Label</f>
        <v>Proposer FY 3</v>
      </c>
      <c r="G3" s="180" t="str">
        <f>Period4_Label</f>
        <v>Proposer FY 4</v>
      </c>
      <c r="H3" s="88" t="str">
        <f>Period5_Label</f>
        <v>Proposer FY 5</v>
      </c>
      <c r="I3" s="180" t="str">
        <f>Period6_Label</f>
        <v>Proposer FY 6</v>
      </c>
      <c r="J3" s="125" t="s">
        <v>79</v>
      </c>
      <c r="K3" s="697" t="s">
        <v>82</v>
      </c>
      <c r="L3" s="698"/>
    </row>
    <row r="4" spans="1:12" ht="47.25" customHeight="1" x14ac:dyDescent="0.35">
      <c r="A4" s="89" t="s">
        <v>241</v>
      </c>
      <c r="B4" s="699" t="s">
        <v>533</v>
      </c>
      <c r="C4" s="699"/>
      <c r="D4" s="88" t="s">
        <v>227</v>
      </c>
      <c r="E4" s="88" t="s">
        <v>227</v>
      </c>
      <c r="F4" s="88" t="s">
        <v>227</v>
      </c>
      <c r="G4" s="88" t="s">
        <v>227</v>
      </c>
      <c r="H4" s="88" t="s">
        <v>227</v>
      </c>
      <c r="I4" s="88" t="s">
        <v>227</v>
      </c>
      <c r="J4" s="125" t="s">
        <v>107</v>
      </c>
      <c r="K4" s="697"/>
      <c r="L4" s="698"/>
    </row>
    <row r="5" spans="1:12" ht="15.5" x14ac:dyDescent="0.35">
      <c r="A5" s="215"/>
      <c r="B5" s="700"/>
      <c r="C5" s="700"/>
      <c r="D5" s="544"/>
      <c r="E5" s="544"/>
      <c r="F5" s="544"/>
      <c r="G5" s="545"/>
      <c r="H5" s="544"/>
      <c r="I5" s="545"/>
      <c r="J5" s="235"/>
      <c r="K5" s="693"/>
      <c r="L5" s="694"/>
    </row>
    <row r="6" spans="1:12" ht="15.5" x14ac:dyDescent="0.35">
      <c r="A6" s="215"/>
      <c r="B6" s="700"/>
      <c r="C6" s="700"/>
      <c r="D6" s="544"/>
      <c r="E6" s="544"/>
      <c r="F6" s="544"/>
      <c r="G6" s="545"/>
      <c r="H6" s="544"/>
      <c r="I6" s="545"/>
      <c r="J6" s="235"/>
      <c r="K6" s="693"/>
      <c r="L6" s="694"/>
    </row>
    <row r="7" spans="1:12" ht="15.5" x14ac:dyDescent="0.35">
      <c r="A7" s="215"/>
      <c r="B7" s="700"/>
      <c r="C7" s="700"/>
      <c r="D7" s="544"/>
      <c r="E7" s="544"/>
      <c r="F7" s="544"/>
      <c r="G7" s="545"/>
      <c r="H7" s="544"/>
      <c r="I7" s="545"/>
      <c r="J7" s="235"/>
      <c r="K7" s="211"/>
      <c r="L7" s="212"/>
    </row>
    <row r="8" spans="1:12" ht="15.5" x14ac:dyDescent="0.35">
      <c r="A8" s="215"/>
      <c r="B8" s="700"/>
      <c r="C8" s="700"/>
      <c r="D8" s="544"/>
      <c r="E8" s="544"/>
      <c r="F8" s="544"/>
      <c r="G8" s="545"/>
      <c r="H8" s="544"/>
      <c r="I8" s="545"/>
      <c r="J8" s="235"/>
      <c r="K8" s="211"/>
      <c r="L8" s="212"/>
    </row>
    <row r="9" spans="1:12" ht="15.5" x14ac:dyDescent="0.35">
      <c r="A9" s="215"/>
      <c r="B9" s="700"/>
      <c r="C9" s="700"/>
      <c r="D9" s="544"/>
      <c r="E9" s="544"/>
      <c r="F9" s="544"/>
      <c r="G9" s="545"/>
      <c r="H9" s="544"/>
      <c r="I9" s="545"/>
      <c r="J9" s="235"/>
      <c r="K9" s="693"/>
      <c r="L9" s="694"/>
    </row>
    <row r="10" spans="1:12" ht="15.5" x14ac:dyDescent="0.35">
      <c r="A10" s="215"/>
      <c r="B10" s="700"/>
      <c r="C10" s="700"/>
      <c r="D10" s="544"/>
      <c r="E10" s="544"/>
      <c r="F10" s="544"/>
      <c r="G10" s="545"/>
      <c r="H10" s="544"/>
      <c r="I10" s="545"/>
      <c r="J10" s="235"/>
      <c r="K10" s="693"/>
      <c r="L10" s="694"/>
    </row>
    <row r="11" spans="1:12" ht="15.5" x14ac:dyDescent="0.35">
      <c r="A11" s="215"/>
      <c r="B11" s="700"/>
      <c r="C11" s="700"/>
      <c r="D11" s="544"/>
      <c r="E11" s="544"/>
      <c r="F11" s="544"/>
      <c r="G11" s="545"/>
      <c r="H11" s="544"/>
      <c r="I11" s="545"/>
      <c r="J11" s="235"/>
      <c r="K11" s="693"/>
      <c r="L11" s="694"/>
    </row>
    <row r="12" spans="1:12" s="197" customFormat="1" ht="13" x14ac:dyDescent="0.3">
      <c r="A12" s="196" t="s">
        <v>329</v>
      </c>
    </row>
    <row r="13" spans="1:12" ht="13" x14ac:dyDescent="0.3">
      <c r="A13" s="36"/>
    </row>
    <row r="14" spans="1:12" ht="51.75" customHeight="1" x14ac:dyDescent="0.25">
      <c r="A14" s="174" t="s">
        <v>120</v>
      </c>
      <c r="B14" s="688" t="s">
        <v>445</v>
      </c>
      <c r="C14" s="695"/>
      <c r="D14" s="695"/>
      <c r="E14" s="695"/>
      <c r="F14" s="695"/>
      <c r="G14" s="695"/>
      <c r="H14" s="695"/>
      <c r="I14" s="695"/>
      <c r="J14" s="695"/>
      <c r="K14" s="695"/>
      <c r="L14" s="695"/>
    </row>
    <row r="15" spans="1:12" ht="15.5" x14ac:dyDescent="0.25">
      <c r="A15" s="174"/>
      <c r="B15" s="181"/>
      <c r="C15" s="182"/>
      <c r="D15" s="182"/>
      <c r="E15" s="182"/>
      <c r="F15" s="182"/>
      <c r="G15" s="182"/>
      <c r="H15" s="182"/>
      <c r="I15" s="182"/>
      <c r="J15" s="182"/>
      <c r="K15" s="182"/>
      <c r="L15" s="182"/>
    </row>
    <row r="16" spans="1:12" ht="28" customHeight="1" x14ac:dyDescent="0.3">
      <c r="A16" s="174" t="s">
        <v>58</v>
      </c>
      <c r="B16" s="692" t="s">
        <v>567</v>
      </c>
      <c r="C16" s="692"/>
      <c r="D16" s="692"/>
      <c r="E16" s="692"/>
      <c r="F16" s="692"/>
      <c r="G16" s="692"/>
      <c r="H16" s="692"/>
      <c r="I16" s="692"/>
      <c r="J16" s="36"/>
      <c r="K16" s="36"/>
      <c r="L16" s="36"/>
    </row>
    <row r="17" spans="1:12" x14ac:dyDescent="0.25">
      <c r="J17" s="84"/>
    </row>
    <row r="18" spans="1:12" ht="24.75" customHeight="1" x14ac:dyDescent="0.3">
      <c r="A18" s="36" t="s">
        <v>59</v>
      </c>
      <c r="B18" s="666" t="s">
        <v>541</v>
      </c>
      <c r="C18" s="666"/>
      <c r="D18" s="666"/>
      <c r="E18" s="666"/>
      <c r="F18" s="666"/>
      <c r="G18" s="666"/>
      <c r="H18" s="666"/>
      <c r="I18" s="666"/>
      <c r="J18" s="666"/>
      <c r="K18" s="666"/>
      <c r="L18" s="666"/>
    </row>
    <row r="19" spans="1:12" ht="41.25" customHeight="1" x14ac:dyDescent="0.3">
      <c r="A19" s="36"/>
      <c r="B19" s="36"/>
      <c r="C19" s="696" t="s">
        <v>457</v>
      </c>
      <c r="D19" s="696"/>
      <c r="E19" s="696"/>
      <c r="F19" s="696"/>
      <c r="G19" s="696"/>
      <c r="H19" s="696"/>
      <c r="I19" s="696"/>
      <c r="J19" s="484"/>
      <c r="K19" s="484"/>
      <c r="L19" s="484"/>
    </row>
    <row r="20" spans="1:12" ht="13" x14ac:dyDescent="0.3">
      <c r="A20" s="36"/>
      <c r="B20" s="36"/>
      <c r="C20" s="174" t="s">
        <v>78</v>
      </c>
      <c r="D20" s="36"/>
      <c r="E20" s="36"/>
      <c r="F20" s="36"/>
      <c r="G20" s="36"/>
      <c r="H20" s="36"/>
      <c r="I20" s="36"/>
      <c r="J20" s="36"/>
      <c r="K20" s="36"/>
      <c r="L20" s="36"/>
    </row>
    <row r="21" spans="1:12" ht="13" x14ac:dyDescent="0.3">
      <c r="A21" s="36"/>
    </row>
  </sheetData>
  <mergeCells count="19">
    <mergeCell ref="B11:C11"/>
    <mergeCell ref="K9:L9"/>
    <mergeCell ref="K10:L10"/>
    <mergeCell ref="B16:I16"/>
    <mergeCell ref="K11:L11"/>
    <mergeCell ref="B14:L14"/>
    <mergeCell ref="C19:I19"/>
    <mergeCell ref="K3:L3"/>
    <mergeCell ref="K4:L4"/>
    <mergeCell ref="K5:L5"/>
    <mergeCell ref="K6:L6"/>
    <mergeCell ref="B18:L18"/>
    <mergeCell ref="B4:C4"/>
    <mergeCell ref="B5:C5"/>
    <mergeCell ref="B6:C6"/>
    <mergeCell ref="B7:C7"/>
    <mergeCell ref="B8:C8"/>
    <mergeCell ref="B9:C9"/>
    <mergeCell ref="B10:C10"/>
  </mergeCells>
  <dataValidations count="1">
    <dataValidation type="list" allowBlank="1" showInputMessage="1" showErrorMessage="1" sqref="A5:A11" xr:uid="{00000000-0002-0000-0700-000000000000}">
      <formula1>IndirectRateCategories</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AZ89"/>
  <sheetViews>
    <sheetView topLeftCell="A76" zoomScaleNormal="100" workbookViewId="0">
      <selection activeCell="B80" sqref="B80:T80"/>
    </sheetView>
  </sheetViews>
  <sheetFormatPr defaultColWidth="8.81640625" defaultRowHeight="12.5" x14ac:dyDescent="0.25"/>
  <cols>
    <col min="1" max="1" width="15.1796875" customWidth="1"/>
    <col min="2" max="2" width="42.453125" customWidth="1"/>
    <col min="3" max="3" width="30.1796875" bestFit="1" customWidth="1"/>
    <col min="4" max="4" width="11.81640625" customWidth="1"/>
    <col min="5" max="5" width="14.453125" bestFit="1" customWidth="1"/>
    <col min="6" max="12" width="12.81640625" customWidth="1"/>
    <col min="13" max="18" width="12.81640625" hidden="1" customWidth="1"/>
    <col min="19" max="19" width="11.81640625" hidden="1" customWidth="1"/>
    <col min="20" max="20" width="14.453125" hidden="1" customWidth="1"/>
    <col min="21" max="21" width="12.81640625" hidden="1" customWidth="1"/>
    <col min="22" max="22" width="12.81640625" customWidth="1"/>
    <col min="23" max="23" width="13.81640625" customWidth="1"/>
  </cols>
  <sheetData>
    <row r="1" spans="1:23" s="227" customFormat="1" ht="13" x14ac:dyDescent="0.3">
      <c r="A1" s="224" t="s">
        <v>110</v>
      </c>
      <c r="B1" s="225"/>
      <c r="C1" s="225"/>
      <c r="D1" s="225"/>
      <c r="E1" s="225"/>
      <c r="F1" s="225"/>
      <c r="G1" s="225"/>
      <c r="H1" s="225"/>
      <c r="I1" s="225"/>
      <c r="J1" s="225"/>
      <c r="K1" s="225"/>
      <c r="L1" s="225"/>
      <c r="M1" s="225"/>
      <c r="N1" s="225"/>
      <c r="O1" s="225"/>
      <c r="P1" s="225"/>
      <c r="Q1" s="225"/>
      <c r="R1" s="225"/>
      <c r="S1" s="225"/>
      <c r="T1" s="225"/>
      <c r="U1" s="225"/>
      <c r="V1" s="225"/>
      <c r="W1" s="226"/>
    </row>
    <row r="2" spans="1:23" s="227" customFormat="1" ht="13" x14ac:dyDescent="0.3">
      <c r="A2" s="228" t="s">
        <v>536</v>
      </c>
      <c r="B2" s="229" t="str">
        <f>General!C2</f>
        <v>Proposer's Name</v>
      </c>
      <c r="C2" s="229"/>
      <c r="D2" s="230"/>
      <c r="E2" s="230"/>
      <c r="F2" s="230"/>
      <c r="G2" s="230"/>
      <c r="H2" s="230"/>
      <c r="I2" s="230"/>
      <c r="J2" s="230"/>
      <c r="K2" s="230"/>
      <c r="L2" s="230"/>
      <c r="M2" s="230"/>
      <c r="N2" s="230"/>
      <c r="O2" s="230"/>
      <c r="P2" s="230"/>
      <c r="Q2" s="230"/>
      <c r="R2" s="230"/>
      <c r="S2" s="230"/>
      <c r="T2" s="230"/>
      <c r="U2" s="230"/>
      <c r="V2" s="230"/>
      <c r="W2" s="231"/>
    </row>
    <row r="3" spans="1:23" s="227" customFormat="1" ht="13" x14ac:dyDescent="0.3">
      <c r="A3" s="228" t="s">
        <v>264</v>
      </c>
      <c r="B3" s="229" t="str">
        <f>General!C3</f>
        <v>Prime Contractor (Fill-in) (if applicable)</v>
      </c>
      <c r="C3" s="229"/>
      <c r="D3" s="230"/>
      <c r="E3" s="230"/>
      <c r="F3" s="230"/>
      <c r="G3" s="230"/>
      <c r="H3" s="230"/>
      <c r="I3" s="230"/>
      <c r="J3" s="230"/>
      <c r="K3" s="230"/>
      <c r="L3" s="230"/>
      <c r="M3" s="230"/>
      <c r="N3" s="230"/>
      <c r="O3" s="230"/>
      <c r="P3" s="230"/>
      <c r="Q3" s="230"/>
      <c r="R3" s="230"/>
      <c r="S3" s="230"/>
      <c r="T3" s="230"/>
      <c r="U3" s="230"/>
      <c r="V3" s="230"/>
      <c r="W3" s="231"/>
    </row>
    <row r="4" spans="1:23" ht="13.5" thickBot="1" x14ac:dyDescent="0.35">
      <c r="A4" s="30"/>
      <c r="B4" s="1"/>
      <c r="C4" s="1"/>
      <c r="D4" s="17"/>
      <c r="E4" s="44" t="s">
        <v>138</v>
      </c>
      <c r="F4" s="17"/>
      <c r="G4" s="17"/>
      <c r="H4" s="44" t="s">
        <v>138</v>
      </c>
      <c r="I4" s="17"/>
      <c r="J4" s="17"/>
      <c r="K4" s="44" t="s">
        <v>138</v>
      </c>
      <c r="L4" s="17"/>
      <c r="M4" s="44"/>
      <c r="N4" s="44" t="s">
        <v>138</v>
      </c>
      <c r="O4" s="17"/>
      <c r="P4" s="17"/>
      <c r="Q4" s="44" t="s">
        <v>138</v>
      </c>
      <c r="R4" s="17"/>
      <c r="S4" s="17"/>
      <c r="T4" s="44" t="s">
        <v>138</v>
      </c>
      <c r="U4" s="32"/>
      <c r="V4" s="51"/>
      <c r="W4" s="31"/>
    </row>
    <row r="5" spans="1:23" x14ac:dyDescent="0.25">
      <c r="B5" s="2"/>
      <c r="C5" s="9"/>
      <c r="D5" s="18"/>
      <c r="E5" s="19" t="s">
        <v>96</v>
      </c>
      <c r="F5" s="20"/>
      <c r="G5" s="18"/>
      <c r="H5" s="19" t="s">
        <v>98</v>
      </c>
      <c r="I5" s="20"/>
      <c r="J5" s="18"/>
      <c r="K5" s="19" t="s">
        <v>97</v>
      </c>
      <c r="L5" s="20"/>
      <c r="M5" s="18"/>
      <c r="N5" s="19" t="s">
        <v>99</v>
      </c>
      <c r="O5" s="20"/>
      <c r="P5" s="18"/>
      <c r="Q5" s="19" t="s">
        <v>100</v>
      </c>
      <c r="R5" s="20"/>
      <c r="S5" s="18"/>
      <c r="T5" s="19" t="s">
        <v>87</v>
      </c>
      <c r="U5" s="50"/>
      <c r="V5" s="702" t="s">
        <v>27</v>
      </c>
      <c r="W5" s="703"/>
    </row>
    <row r="6" spans="1:23" x14ac:dyDescent="0.25">
      <c r="A6" s="26" t="s">
        <v>125</v>
      </c>
      <c r="B6" s="2"/>
      <c r="C6" s="9"/>
      <c r="D6" s="24"/>
      <c r="E6" s="418" t="str">
        <f>'Base (Phase 1)'!$C1</f>
        <v>Enter proposed PoP as "MM/YY to MM/YY"</v>
      </c>
      <c r="F6" s="25"/>
      <c r="G6" s="24"/>
      <c r="H6" s="418" t="str">
        <f>'O-I (Phase 2)'!$C1</f>
        <v>Enter proposed PoP as "MM/YY to MM/YY"</v>
      </c>
      <c r="I6" s="25"/>
      <c r="J6" s="24"/>
      <c r="K6" s="418" t="str">
        <f>'O-II (Phase 3)'!$C1</f>
        <v>Enter proposed PoP as "MM/YY to MM/YY"</v>
      </c>
      <c r="L6" s="25"/>
      <c r="M6" s="24"/>
      <c r="N6" s="418" t="str">
        <f>'O-III'!$C1</f>
        <v>Enter proposed PoP as "MM/YY to MM/YY"</v>
      </c>
      <c r="O6" s="25"/>
      <c r="P6" s="24"/>
      <c r="Q6" s="418" t="str">
        <f>'O-IV'!$C1</f>
        <v>Enter proposed PoP as "MM/YY to MM/YY"</v>
      </c>
      <c r="R6" s="25"/>
      <c r="S6" s="24"/>
      <c r="T6" s="418" t="str">
        <f>'O-V'!$C1</f>
        <v>Enter proposed PoP as "MM/YY to MM/YY"</v>
      </c>
      <c r="U6" s="29"/>
      <c r="V6" s="39" t="s">
        <v>124</v>
      </c>
      <c r="W6" s="56" t="s">
        <v>52</v>
      </c>
    </row>
    <row r="7" spans="1:23" x14ac:dyDescent="0.25">
      <c r="A7" s="11"/>
      <c r="B7" s="49" t="s">
        <v>534</v>
      </c>
      <c r="C7" s="33" t="s">
        <v>34</v>
      </c>
      <c r="D7" s="34" t="s">
        <v>341</v>
      </c>
      <c r="E7" s="3" t="s">
        <v>38</v>
      </c>
      <c r="F7" s="35" t="s">
        <v>349</v>
      </c>
      <c r="G7" s="34" t="s">
        <v>341</v>
      </c>
      <c r="H7" s="3" t="s">
        <v>38</v>
      </c>
      <c r="I7" s="35" t="s">
        <v>349</v>
      </c>
      <c r="J7" s="34" t="s">
        <v>341</v>
      </c>
      <c r="K7" s="3" t="s">
        <v>38</v>
      </c>
      <c r="L7" s="35" t="s">
        <v>349</v>
      </c>
      <c r="M7" s="34" t="s">
        <v>341</v>
      </c>
      <c r="N7" s="3" t="s">
        <v>38</v>
      </c>
      <c r="O7" s="35" t="s">
        <v>349</v>
      </c>
      <c r="P7" s="34" t="s">
        <v>341</v>
      </c>
      <c r="Q7" s="3" t="s">
        <v>38</v>
      </c>
      <c r="R7" s="35" t="s">
        <v>349</v>
      </c>
      <c r="S7" s="34" t="s">
        <v>341</v>
      </c>
      <c r="T7" s="3" t="s">
        <v>38</v>
      </c>
      <c r="U7" s="35" t="s">
        <v>349</v>
      </c>
      <c r="V7" s="34" t="s">
        <v>341</v>
      </c>
      <c r="W7" s="35" t="s">
        <v>349</v>
      </c>
    </row>
    <row r="8" spans="1:23" x14ac:dyDescent="0.25">
      <c r="A8" s="11"/>
      <c r="B8" s="476" t="str">
        <f>IF(ISBLANK('Labor Rates'!C8),"",'Labor Rates'!C8)</f>
        <v/>
      </c>
      <c r="C8" s="476" t="str">
        <f>IF(ISBLANK('Labor Rates'!D8),"",'Labor Rates'!D8)</f>
        <v/>
      </c>
      <c r="D8" s="13">
        <f>'Base (Phase 1)'!$AZ8</f>
        <v>0</v>
      </c>
      <c r="E8" s="236" t="s">
        <v>347</v>
      </c>
      <c r="F8" s="359">
        <f>'Base (Phase 1)'!$BA8</f>
        <v>0</v>
      </c>
      <c r="G8" s="13">
        <f>'O-I (Phase 2)'!$AZ8</f>
        <v>0</v>
      </c>
      <c r="H8" s="236" t="s">
        <v>348</v>
      </c>
      <c r="I8" s="359">
        <f>'O-I (Phase 2)'!$BA8</f>
        <v>0</v>
      </c>
      <c r="J8" s="13">
        <f>'O-II (Phase 3)'!$AZ8</f>
        <v>0</v>
      </c>
      <c r="K8" s="236" t="s">
        <v>351</v>
      </c>
      <c r="L8" s="359">
        <f>'O-II (Phase 3)'!$BA8</f>
        <v>0</v>
      </c>
      <c r="M8" s="13">
        <f>'O-III'!$AZ8</f>
        <v>0</v>
      </c>
      <c r="N8" s="236" t="s">
        <v>352</v>
      </c>
      <c r="O8" s="359">
        <f>'O-III'!$BA8</f>
        <v>0</v>
      </c>
      <c r="P8" s="13">
        <f>'O-IV'!$AZ8</f>
        <v>0</v>
      </c>
      <c r="Q8" s="236" t="s">
        <v>353</v>
      </c>
      <c r="R8" s="359">
        <f>'O-IV'!$BA8</f>
        <v>0</v>
      </c>
      <c r="S8" s="13">
        <f>'O-V'!$AZ8</f>
        <v>0</v>
      </c>
      <c r="T8" s="236" t="s">
        <v>354</v>
      </c>
      <c r="U8" s="359">
        <f>'O-V'!$BA8</f>
        <v>0</v>
      </c>
      <c r="V8" s="37">
        <f t="shared" ref="V8:V23" si="0">D8+G8+J8+M8+P8+S8</f>
        <v>0</v>
      </c>
      <c r="W8" s="359">
        <f t="shared" ref="W8:W32" si="1">F8+I8+L8+O8+R8+U8</f>
        <v>0</v>
      </c>
    </row>
    <row r="9" spans="1:23" x14ac:dyDescent="0.25">
      <c r="A9" s="11"/>
      <c r="B9" s="476" t="str">
        <f>IF(ISBLANK('Labor Rates'!C9),"",'Labor Rates'!C9)</f>
        <v/>
      </c>
      <c r="C9" s="476" t="str">
        <f>IF(ISBLANK('Labor Rates'!D9),"",'Labor Rates'!D9)</f>
        <v/>
      </c>
      <c r="D9" s="13">
        <f>'Base (Phase 1)'!$AZ9</f>
        <v>0</v>
      </c>
      <c r="E9" s="236" t="s">
        <v>347</v>
      </c>
      <c r="F9" s="359">
        <f>'Base (Phase 1)'!$BA9</f>
        <v>0</v>
      </c>
      <c r="G9" s="13">
        <f>'O-I (Phase 2)'!$AZ9</f>
        <v>0</v>
      </c>
      <c r="H9" s="236" t="s">
        <v>348</v>
      </c>
      <c r="I9" s="359">
        <f>'O-I (Phase 2)'!$BA9</f>
        <v>0</v>
      </c>
      <c r="J9" s="13">
        <f>'O-II (Phase 3)'!$AZ9</f>
        <v>0</v>
      </c>
      <c r="K9" s="236" t="s">
        <v>351</v>
      </c>
      <c r="L9" s="359">
        <f>'O-II (Phase 3)'!$BA9</f>
        <v>0</v>
      </c>
      <c r="M9" s="13">
        <f>'O-III'!$AZ9</f>
        <v>0</v>
      </c>
      <c r="N9" s="236" t="s">
        <v>352</v>
      </c>
      <c r="O9" s="359">
        <f>'O-III'!$BA9</f>
        <v>0</v>
      </c>
      <c r="P9" s="13">
        <f>'O-IV'!$AZ9</f>
        <v>0</v>
      </c>
      <c r="Q9" s="236" t="s">
        <v>353</v>
      </c>
      <c r="R9" s="359">
        <f>'O-IV'!$BA9</f>
        <v>0</v>
      </c>
      <c r="S9" s="13">
        <f>'O-V'!$AZ9</f>
        <v>0</v>
      </c>
      <c r="T9" s="236" t="s">
        <v>354</v>
      </c>
      <c r="U9" s="359">
        <f>'O-V'!$BA9</f>
        <v>0</v>
      </c>
      <c r="V9" s="37">
        <f t="shared" si="0"/>
        <v>0</v>
      </c>
      <c r="W9" s="359">
        <f t="shared" si="1"/>
        <v>0</v>
      </c>
    </row>
    <row r="10" spans="1:23" x14ac:dyDescent="0.25">
      <c r="A10" s="11"/>
      <c r="B10" s="476" t="str">
        <f>IF(ISBLANK('Labor Rates'!C10),"",'Labor Rates'!C10)</f>
        <v/>
      </c>
      <c r="C10" s="476" t="str">
        <f>IF(ISBLANK('Labor Rates'!D10),"",'Labor Rates'!D10)</f>
        <v/>
      </c>
      <c r="D10" s="13">
        <f>'Base (Phase 1)'!$AZ10</f>
        <v>0</v>
      </c>
      <c r="E10" s="236" t="s">
        <v>347</v>
      </c>
      <c r="F10" s="359">
        <f>'Base (Phase 1)'!$BA10</f>
        <v>0</v>
      </c>
      <c r="G10" s="13">
        <f>'O-I (Phase 2)'!$AZ10</f>
        <v>0</v>
      </c>
      <c r="H10" s="236" t="s">
        <v>348</v>
      </c>
      <c r="I10" s="359">
        <f>'O-I (Phase 2)'!$BA10</f>
        <v>0</v>
      </c>
      <c r="J10" s="13">
        <f>'O-II (Phase 3)'!$AZ10</f>
        <v>0</v>
      </c>
      <c r="K10" s="236" t="s">
        <v>351</v>
      </c>
      <c r="L10" s="359">
        <f>'O-II (Phase 3)'!$BA10</f>
        <v>0</v>
      </c>
      <c r="M10" s="13">
        <f>'O-III'!$AZ10</f>
        <v>0</v>
      </c>
      <c r="N10" s="236" t="s">
        <v>352</v>
      </c>
      <c r="O10" s="359">
        <f>'O-III'!$BA10</f>
        <v>0</v>
      </c>
      <c r="P10" s="13">
        <f>'O-IV'!$AZ10</f>
        <v>0</v>
      </c>
      <c r="Q10" s="236" t="s">
        <v>353</v>
      </c>
      <c r="R10" s="359">
        <f>'O-IV'!$BA10</f>
        <v>0</v>
      </c>
      <c r="S10" s="13">
        <f>'O-V'!$AZ10</f>
        <v>0</v>
      </c>
      <c r="T10" s="236" t="s">
        <v>354</v>
      </c>
      <c r="U10" s="359">
        <f>'O-V'!$BA10</f>
        <v>0</v>
      </c>
      <c r="V10" s="37">
        <f t="shared" si="0"/>
        <v>0</v>
      </c>
      <c r="W10" s="359">
        <f t="shared" si="1"/>
        <v>0</v>
      </c>
    </row>
    <row r="11" spans="1:23" x14ac:dyDescent="0.25">
      <c r="A11" s="11"/>
      <c r="B11" s="476" t="str">
        <f>IF(ISBLANK('Labor Rates'!C11),"",'Labor Rates'!C11)</f>
        <v/>
      </c>
      <c r="C11" s="476" t="str">
        <f>IF(ISBLANK('Labor Rates'!D11),"",'Labor Rates'!D11)</f>
        <v/>
      </c>
      <c r="D11" s="13">
        <f>'Base (Phase 1)'!$AZ11</f>
        <v>0</v>
      </c>
      <c r="E11" s="236" t="s">
        <v>347</v>
      </c>
      <c r="F11" s="359">
        <f>'Base (Phase 1)'!$BA11</f>
        <v>0</v>
      </c>
      <c r="G11" s="13">
        <f>'O-I (Phase 2)'!$AZ11</f>
        <v>0</v>
      </c>
      <c r="H11" s="236" t="s">
        <v>348</v>
      </c>
      <c r="I11" s="359">
        <f>'O-I (Phase 2)'!$BA11</f>
        <v>0</v>
      </c>
      <c r="J11" s="13">
        <f>'O-II (Phase 3)'!$AZ11</f>
        <v>0</v>
      </c>
      <c r="K11" s="236" t="s">
        <v>351</v>
      </c>
      <c r="L11" s="359">
        <f>'O-II (Phase 3)'!$BA11</f>
        <v>0</v>
      </c>
      <c r="M11" s="13">
        <f>'O-III'!$AZ11</f>
        <v>0</v>
      </c>
      <c r="N11" s="236" t="s">
        <v>352</v>
      </c>
      <c r="O11" s="359">
        <f>'O-III'!$BA11</f>
        <v>0</v>
      </c>
      <c r="P11" s="13">
        <f>'O-IV'!$AZ11</f>
        <v>0</v>
      </c>
      <c r="Q11" s="236" t="s">
        <v>353</v>
      </c>
      <c r="R11" s="359">
        <f>'O-IV'!$BA11</f>
        <v>0</v>
      </c>
      <c r="S11" s="13">
        <f>'O-V'!$AZ11</f>
        <v>0</v>
      </c>
      <c r="T11" s="236" t="s">
        <v>354</v>
      </c>
      <c r="U11" s="359">
        <f>'O-V'!$BA11</f>
        <v>0</v>
      </c>
      <c r="V11" s="37">
        <f t="shared" si="0"/>
        <v>0</v>
      </c>
      <c r="W11" s="359">
        <f t="shared" si="1"/>
        <v>0</v>
      </c>
    </row>
    <row r="12" spans="1:23" x14ac:dyDescent="0.25">
      <c r="A12" s="11"/>
      <c r="B12" s="476" t="str">
        <f>IF(ISBLANK('Labor Rates'!C12),"",'Labor Rates'!C12)</f>
        <v/>
      </c>
      <c r="C12" s="476" t="str">
        <f>IF(ISBLANK('Labor Rates'!D12),"",'Labor Rates'!D12)</f>
        <v/>
      </c>
      <c r="D12" s="13">
        <f>'Base (Phase 1)'!$AZ12</f>
        <v>0</v>
      </c>
      <c r="E12" s="236" t="s">
        <v>347</v>
      </c>
      <c r="F12" s="359">
        <f>'Base (Phase 1)'!$BA12</f>
        <v>0</v>
      </c>
      <c r="G12" s="13">
        <f>'O-I (Phase 2)'!$AZ12</f>
        <v>0</v>
      </c>
      <c r="H12" s="236" t="s">
        <v>348</v>
      </c>
      <c r="I12" s="359">
        <f>'O-I (Phase 2)'!$BA12</f>
        <v>0</v>
      </c>
      <c r="J12" s="13">
        <f>'O-II (Phase 3)'!$AZ12</f>
        <v>0</v>
      </c>
      <c r="K12" s="236" t="s">
        <v>351</v>
      </c>
      <c r="L12" s="359">
        <f>'O-II (Phase 3)'!$BA12</f>
        <v>0</v>
      </c>
      <c r="M12" s="13">
        <f>'O-III'!$AZ12</f>
        <v>0</v>
      </c>
      <c r="N12" s="236" t="s">
        <v>352</v>
      </c>
      <c r="O12" s="359">
        <f>'O-III'!$BA12</f>
        <v>0</v>
      </c>
      <c r="P12" s="13">
        <f>'O-IV'!$AZ12</f>
        <v>0</v>
      </c>
      <c r="Q12" s="236" t="s">
        <v>353</v>
      </c>
      <c r="R12" s="359">
        <f>'O-IV'!$BA12</f>
        <v>0</v>
      </c>
      <c r="S12" s="13">
        <f>'O-V'!$AZ12</f>
        <v>0</v>
      </c>
      <c r="T12" s="236" t="s">
        <v>354</v>
      </c>
      <c r="U12" s="359">
        <f>'O-V'!$BA12</f>
        <v>0</v>
      </c>
      <c r="V12" s="37">
        <f t="shared" si="0"/>
        <v>0</v>
      </c>
      <c r="W12" s="359">
        <f t="shared" si="1"/>
        <v>0</v>
      </c>
    </row>
    <row r="13" spans="1:23" x14ac:dyDescent="0.25">
      <c r="A13" s="11"/>
      <c r="B13" s="476" t="str">
        <f>IF(ISBLANK('Labor Rates'!C13),"",'Labor Rates'!C13)</f>
        <v/>
      </c>
      <c r="C13" s="476" t="str">
        <f>IF(ISBLANK('Labor Rates'!D13),"",'Labor Rates'!D13)</f>
        <v/>
      </c>
      <c r="D13" s="13">
        <f>'Base (Phase 1)'!$AZ13</f>
        <v>0</v>
      </c>
      <c r="E13" s="236" t="s">
        <v>347</v>
      </c>
      <c r="F13" s="359">
        <f>'Base (Phase 1)'!$BA13</f>
        <v>0</v>
      </c>
      <c r="G13" s="13">
        <f>'O-I (Phase 2)'!$AZ13</f>
        <v>0</v>
      </c>
      <c r="H13" s="236" t="s">
        <v>348</v>
      </c>
      <c r="I13" s="359">
        <f>'O-I (Phase 2)'!$BA13</f>
        <v>0</v>
      </c>
      <c r="J13" s="13">
        <f>'O-II (Phase 3)'!$AZ13</f>
        <v>0</v>
      </c>
      <c r="K13" s="236" t="s">
        <v>351</v>
      </c>
      <c r="L13" s="359">
        <f>'O-II (Phase 3)'!$BA13</f>
        <v>0</v>
      </c>
      <c r="M13" s="13">
        <f>'O-III'!$AZ13</f>
        <v>0</v>
      </c>
      <c r="N13" s="236" t="s">
        <v>352</v>
      </c>
      <c r="O13" s="359">
        <f>'O-III'!$BA13</f>
        <v>0</v>
      </c>
      <c r="P13" s="13">
        <f>'O-IV'!$AZ13</f>
        <v>0</v>
      </c>
      <c r="Q13" s="236" t="s">
        <v>353</v>
      </c>
      <c r="R13" s="359">
        <f>'O-IV'!$BA13</f>
        <v>0</v>
      </c>
      <c r="S13" s="13">
        <f>'O-V'!$AZ13</f>
        <v>0</v>
      </c>
      <c r="T13" s="236" t="s">
        <v>354</v>
      </c>
      <c r="U13" s="359">
        <f>'O-V'!$BA13</f>
        <v>0</v>
      </c>
      <c r="V13" s="37">
        <f t="shared" si="0"/>
        <v>0</v>
      </c>
      <c r="W13" s="359">
        <f t="shared" si="1"/>
        <v>0</v>
      </c>
    </row>
    <row r="14" spans="1:23" x14ac:dyDescent="0.25">
      <c r="A14" s="11"/>
      <c r="B14" s="476" t="str">
        <f>IF(ISBLANK('Labor Rates'!C14),"",'Labor Rates'!C14)</f>
        <v/>
      </c>
      <c r="C14" s="476" t="str">
        <f>IF(ISBLANK('Labor Rates'!D14),"",'Labor Rates'!D14)</f>
        <v/>
      </c>
      <c r="D14" s="13">
        <f>'Base (Phase 1)'!$AZ14</f>
        <v>0</v>
      </c>
      <c r="E14" s="236" t="s">
        <v>347</v>
      </c>
      <c r="F14" s="359">
        <f>'Base (Phase 1)'!$BA14</f>
        <v>0</v>
      </c>
      <c r="G14" s="13">
        <f>'O-I (Phase 2)'!$AZ14</f>
        <v>0</v>
      </c>
      <c r="H14" s="236" t="s">
        <v>348</v>
      </c>
      <c r="I14" s="359">
        <f>'O-I (Phase 2)'!$BA14</f>
        <v>0</v>
      </c>
      <c r="J14" s="13">
        <f>'O-II (Phase 3)'!$AZ14</f>
        <v>0</v>
      </c>
      <c r="K14" s="236" t="s">
        <v>351</v>
      </c>
      <c r="L14" s="359">
        <f>'O-II (Phase 3)'!$BA14</f>
        <v>0</v>
      </c>
      <c r="M14" s="13">
        <f>'O-III'!$AZ14</f>
        <v>0</v>
      </c>
      <c r="N14" s="236" t="s">
        <v>352</v>
      </c>
      <c r="O14" s="359">
        <f>'O-III'!$BA14</f>
        <v>0</v>
      </c>
      <c r="P14" s="13">
        <f>'O-IV'!$AZ14</f>
        <v>0</v>
      </c>
      <c r="Q14" s="236" t="s">
        <v>353</v>
      </c>
      <c r="R14" s="359">
        <f>'O-IV'!$BA14</f>
        <v>0</v>
      </c>
      <c r="S14" s="13">
        <f>'O-V'!$AZ14</f>
        <v>0</v>
      </c>
      <c r="T14" s="236" t="s">
        <v>354</v>
      </c>
      <c r="U14" s="359">
        <f>'O-V'!$BA14</f>
        <v>0</v>
      </c>
      <c r="V14" s="37">
        <f t="shared" si="0"/>
        <v>0</v>
      </c>
      <c r="W14" s="359">
        <f t="shared" si="1"/>
        <v>0</v>
      </c>
    </row>
    <row r="15" spans="1:23" x14ac:dyDescent="0.25">
      <c r="A15" s="11"/>
      <c r="B15" s="476" t="str">
        <f>IF(ISBLANK('Labor Rates'!C15),"",'Labor Rates'!C15)</f>
        <v/>
      </c>
      <c r="C15" s="476" t="str">
        <f>IF(ISBLANK('Labor Rates'!D15),"",'Labor Rates'!D15)</f>
        <v/>
      </c>
      <c r="D15" s="13">
        <f>'Base (Phase 1)'!$AZ15</f>
        <v>0</v>
      </c>
      <c r="E15" s="236" t="s">
        <v>347</v>
      </c>
      <c r="F15" s="359">
        <f>'Base (Phase 1)'!$BA15</f>
        <v>0</v>
      </c>
      <c r="G15" s="13">
        <f>'O-I (Phase 2)'!$AZ15</f>
        <v>0</v>
      </c>
      <c r="H15" s="236" t="s">
        <v>348</v>
      </c>
      <c r="I15" s="359">
        <f>'O-I (Phase 2)'!$BA15</f>
        <v>0</v>
      </c>
      <c r="J15" s="13">
        <f>'O-II (Phase 3)'!$AZ15</f>
        <v>0</v>
      </c>
      <c r="K15" s="236" t="s">
        <v>351</v>
      </c>
      <c r="L15" s="359">
        <f>'O-II (Phase 3)'!$BA15</f>
        <v>0</v>
      </c>
      <c r="M15" s="13">
        <f>'O-III'!$AZ15</f>
        <v>0</v>
      </c>
      <c r="N15" s="236" t="s">
        <v>352</v>
      </c>
      <c r="O15" s="359">
        <f>'O-III'!$BA15</f>
        <v>0</v>
      </c>
      <c r="P15" s="13">
        <f>'O-IV'!$AZ15</f>
        <v>0</v>
      </c>
      <c r="Q15" s="236" t="s">
        <v>353</v>
      </c>
      <c r="R15" s="359">
        <f>'O-IV'!$BA15</f>
        <v>0</v>
      </c>
      <c r="S15" s="13">
        <f>'O-V'!$AZ15</f>
        <v>0</v>
      </c>
      <c r="T15" s="236" t="s">
        <v>354</v>
      </c>
      <c r="U15" s="359">
        <f>'O-V'!$BA15</f>
        <v>0</v>
      </c>
      <c r="V15" s="37">
        <f t="shared" si="0"/>
        <v>0</v>
      </c>
      <c r="W15" s="359">
        <f t="shared" si="1"/>
        <v>0</v>
      </c>
    </row>
    <row r="16" spans="1:23" x14ac:dyDescent="0.25">
      <c r="A16" s="11"/>
      <c r="B16" s="476" t="str">
        <f>IF(ISBLANK('Labor Rates'!C16),"",'Labor Rates'!C16)</f>
        <v/>
      </c>
      <c r="C16" s="476" t="str">
        <f>IF(ISBLANK('Labor Rates'!D16),"",'Labor Rates'!D16)</f>
        <v/>
      </c>
      <c r="D16" s="13">
        <f>'Base (Phase 1)'!$AZ16</f>
        <v>0</v>
      </c>
      <c r="E16" s="236" t="s">
        <v>347</v>
      </c>
      <c r="F16" s="359">
        <f>'Base (Phase 1)'!$BA16</f>
        <v>0</v>
      </c>
      <c r="G16" s="13">
        <f>'O-I (Phase 2)'!$AZ16</f>
        <v>0</v>
      </c>
      <c r="H16" s="236" t="s">
        <v>348</v>
      </c>
      <c r="I16" s="359">
        <f>'O-I (Phase 2)'!$BA16</f>
        <v>0</v>
      </c>
      <c r="J16" s="13">
        <f>'O-II (Phase 3)'!$AZ16</f>
        <v>0</v>
      </c>
      <c r="K16" s="236" t="s">
        <v>351</v>
      </c>
      <c r="L16" s="359">
        <f>'O-II (Phase 3)'!$BA16</f>
        <v>0</v>
      </c>
      <c r="M16" s="13">
        <f>'O-III'!$AZ16</f>
        <v>0</v>
      </c>
      <c r="N16" s="236" t="s">
        <v>352</v>
      </c>
      <c r="O16" s="359">
        <f>'O-III'!$BA16</f>
        <v>0</v>
      </c>
      <c r="P16" s="13">
        <f>'O-IV'!$AZ16</f>
        <v>0</v>
      </c>
      <c r="Q16" s="236" t="s">
        <v>353</v>
      </c>
      <c r="R16" s="359">
        <f>'O-IV'!$BA16</f>
        <v>0</v>
      </c>
      <c r="S16" s="13">
        <f>'O-V'!$AZ16</f>
        <v>0</v>
      </c>
      <c r="T16" s="236" t="s">
        <v>354</v>
      </c>
      <c r="U16" s="359">
        <f>'O-V'!$BA16</f>
        <v>0</v>
      </c>
      <c r="V16" s="37">
        <f t="shared" si="0"/>
        <v>0</v>
      </c>
      <c r="W16" s="359">
        <f t="shared" si="1"/>
        <v>0</v>
      </c>
    </row>
    <row r="17" spans="1:23" x14ac:dyDescent="0.25">
      <c r="A17" s="11"/>
      <c r="B17" s="476" t="str">
        <f>IF(ISBLANK('Labor Rates'!C17),"",'Labor Rates'!C17)</f>
        <v/>
      </c>
      <c r="C17" s="476" t="str">
        <f>IF(ISBLANK('Labor Rates'!D17),"",'Labor Rates'!D17)</f>
        <v/>
      </c>
      <c r="D17" s="13">
        <f>'Base (Phase 1)'!$AZ17</f>
        <v>0</v>
      </c>
      <c r="E17" s="236" t="s">
        <v>347</v>
      </c>
      <c r="F17" s="359">
        <f>'Base (Phase 1)'!$BA17</f>
        <v>0</v>
      </c>
      <c r="G17" s="13">
        <f>'O-I (Phase 2)'!$AZ17</f>
        <v>0</v>
      </c>
      <c r="H17" s="236" t="s">
        <v>348</v>
      </c>
      <c r="I17" s="359">
        <f>'O-I (Phase 2)'!$BA17</f>
        <v>0</v>
      </c>
      <c r="J17" s="13">
        <f>'O-II (Phase 3)'!$AZ17</f>
        <v>0</v>
      </c>
      <c r="K17" s="236" t="s">
        <v>351</v>
      </c>
      <c r="L17" s="359">
        <f>'O-II (Phase 3)'!$BA17</f>
        <v>0</v>
      </c>
      <c r="M17" s="13">
        <f>'O-III'!$AZ17</f>
        <v>0</v>
      </c>
      <c r="N17" s="236" t="s">
        <v>352</v>
      </c>
      <c r="O17" s="359">
        <f>'O-III'!$BA17</f>
        <v>0</v>
      </c>
      <c r="P17" s="13">
        <f>'O-IV'!$AZ17</f>
        <v>0</v>
      </c>
      <c r="Q17" s="236" t="s">
        <v>353</v>
      </c>
      <c r="R17" s="359">
        <f>'O-IV'!$BA17</f>
        <v>0</v>
      </c>
      <c r="S17" s="13">
        <f>'O-V'!$AZ17</f>
        <v>0</v>
      </c>
      <c r="T17" s="236" t="s">
        <v>354</v>
      </c>
      <c r="U17" s="359">
        <f>'O-V'!$BA17</f>
        <v>0</v>
      </c>
      <c r="V17" s="37">
        <f t="shared" si="0"/>
        <v>0</v>
      </c>
      <c r="W17" s="359">
        <f t="shared" si="1"/>
        <v>0</v>
      </c>
    </row>
    <row r="18" spans="1:23" x14ac:dyDescent="0.25">
      <c r="A18" s="11"/>
      <c r="B18" s="476" t="str">
        <f>IF(ISBLANK('Labor Rates'!C18),"",'Labor Rates'!C18)</f>
        <v/>
      </c>
      <c r="C18" s="476" t="str">
        <f>IF(ISBLANK('Labor Rates'!D18),"",'Labor Rates'!D18)</f>
        <v/>
      </c>
      <c r="D18" s="13">
        <f>'Base (Phase 1)'!$AZ18</f>
        <v>0</v>
      </c>
      <c r="E18" s="236" t="s">
        <v>347</v>
      </c>
      <c r="F18" s="359">
        <f>'Base (Phase 1)'!$BA18</f>
        <v>0</v>
      </c>
      <c r="G18" s="13">
        <f>'O-I (Phase 2)'!$AZ18</f>
        <v>0</v>
      </c>
      <c r="H18" s="236" t="s">
        <v>348</v>
      </c>
      <c r="I18" s="359">
        <f>'O-I (Phase 2)'!$BA18</f>
        <v>0</v>
      </c>
      <c r="J18" s="13">
        <f>'O-II (Phase 3)'!$AZ18</f>
        <v>0</v>
      </c>
      <c r="K18" s="236" t="s">
        <v>351</v>
      </c>
      <c r="L18" s="359">
        <f>'O-II (Phase 3)'!$BA18</f>
        <v>0</v>
      </c>
      <c r="M18" s="13">
        <f>'O-III'!$AZ18</f>
        <v>0</v>
      </c>
      <c r="N18" s="236" t="s">
        <v>352</v>
      </c>
      <c r="O18" s="359">
        <f>'O-III'!$BA18</f>
        <v>0</v>
      </c>
      <c r="P18" s="13">
        <f>'O-IV'!$AZ18</f>
        <v>0</v>
      </c>
      <c r="Q18" s="236" t="s">
        <v>353</v>
      </c>
      <c r="R18" s="359">
        <f>'O-IV'!$BA18</f>
        <v>0</v>
      </c>
      <c r="S18" s="13">
        <f>'O-V'!$AZ18</f>
        <v>0</v>
      </c>
      <c r="T18" s="236" t="s">
        <v>354</v>
      </c>
      <c r="U18" s="359">
        <f>'O-V'!$BA18</f>
        <v>0</v>
      </c>
      <c r="V18" s="37">
        <f t="shared" si="0"/>
        <v>0</v>
      </c>
      <c r="W18" s="359">
        <f t="shared" si="1"/>
        <v>0</v>
      </c>
    </row>
    <row r="19" spans="1:23" x14ac:dyDescent="0.25">
      <c r="A19" s="11"/>
      <c r="B19" s="476" t="str">
        <f>IF(ISBLANK('Labor Rates'!C19),"",'Labor Rates'!C19)</f>
        <v/>
      </c>
      <c r="C19" s="476" t="str">
        <f>IF(ISBLANK('Labor Rates'!D19),"",'Labor Rates'!D19)</f>
        <v/>
      </c>
      <c r="D19" s="13">
        <f>'Base (Phase 1)'!$AZ19</f>
        <v>0</v>
      </c>
      <c r="E19" s="236" t="s">
        <v>347</v>
      </c>
      <c r="F19" s="359">
        <f>'Base (Phase 1)'!$BA19</f>
        <v>0</v>
      </c>
      <c r="G19" s="13">
        <f>'O-I (Phase 2)'!$AZ19</f>
        <v>0</v>
      </c>
      <c r="H19" s="236" t="s">
        <v>348</v>
      </c>
      <c r="I19" s="359">
        <f>'O-I (Phase 2)'!$BA19</f>
        <v>0</v>
      </c>
      <c r="J19" s="13">
        <f>'O-II (Phase 3)'!$AZ19</f>
        <v>0</v>
      </c>
      <c r="K19" s="236" t="s">
        <v>351</v>
      </c>
      <c r="L19" s="359">
        <f>'O-II (Phase 3)'!$BA19</f>
        <v>0</v>
      </c>
      <c r="M19" s="13">
        <f>'O-III'!$AZ19</f>
        <v>0</v>
      </c>
      <c r="N19" s="236" t="s">
        <v>352</v>
      </c>
      <c r="O19" s="359">
        <f>'O-III'!$BA19</f>
        <v>0</v>
      </c>
      <c r="P19" s="13">
        <f>'O-IV'!$AZ19</f>
        <v>0</v>
      </c>
      <c r="Q19" s="236" t="s">
        <v>353</v>
      </c>
      <c r="R19" s="359">
        <f>'O-IV'!$BA19</f>
        <v>0</v>
      </c>
      <c r="S19" s="13">
        <f>'O-V'!$AZ19</f>
        <v>0</v>
      </c>
      <c r="T19" s="236" t="s">
        <v>354</v>
      </c>
      <c r="U19" s="359">
        <f>'O-V'!$BA19</f>
        <v>0</v>
      </c>
      <c r="V19" s="37">
        <f t="shared" si="0"/>
        <v>0</v>
      </c>
      <c r="W19" s="359">
        <f t="shared" si="1"/>
        <v>0</v>
      </c>
    </row>
    <row r="20" spans="1:23" x14ac:dyDescent="0.25">
      <c r="A20" s="11"/>
      <c r="B20" s="476" t="str">
        <f>IF(ISBLANK('Labor Rates'!C20),"",'Labor Rates'!C20)</f>
        <v/>
      </c>
      <c r="C20" s="476" t="str">
        <f>IF(ISBLANK('Labor Rates'!D20),"",'Labor Rates'!D20)</f>
        <v/>
      </c>
      <c r="D20" s="13">
        <f>'Base (Phase 1)'!$AZ20</f>
        <v>0</v>
      </c>
      <c r="E20" s="236" t="s">
        <v>347</v>
      </c>
      <c r="F20" s="359">
        <f>'Base (Phase 1)'!$BA20</f>
        <v>0</v>
      </c>
      <c r="G20" s="13">
        <f>'O-I (Phase 2)'!$AZ20</f>
        <v>0</v>
      </c>
      <c r="H20" s="236" t="s">
        <v>348</v>
      </c>
      <c r="I20" s="359">
        <f>'O-I (Phase 2)'!$BA20</f>
        <v>0</v>
      </c>
      <c r="J20" s="13">
        <f>'O-II (Phase 3)'!$AZ20</f>
        <v>0</v>
      </c>
      <c r="K20" s="236" t="s">
        <v>351</v>
      </c>
      <c r="L20" s="359">
        <f>'O-II (Phase 3)'!$BA20</f>
        <v>0</v>
      </c>
      <c r="M20" s="13">
        <f>'O-III'!$AZ20</f>
        <v>0</v>
      </c>
      <c r="N20" s="236" t="s">
        <v>352</v>
      </c>
      <c r="O20" s="359">
        <f>'O-III'!$BA20</f>
        <v>0</v>
      </c>
      <c r="P20" s="13">
        <f>'O-IV'!$AZ20</f>
        <v>0</v>
      </c>
      <c r="Q20" s="236" t="s">
        <v>353</v>
      </c>
      <c r="R20" s="359">
        <f>'O-IV'!$BA20</f>
        <v>0</v>
      </c>
      <c r="S20" s="13">
        <f>'O-V'!$AZ20</f>
        <v>0</v>
      </c>
      <c r="T20" s="236" t="s">
        <v>354</v>
      </c>
      <c r="U20" s="359">
        <f>'O-V'!$BA20</f>
        <v>0</v>
      </c>
      <c r="V20" s="37">
        <f t="shared" si="0"/>
        <v>0</v>
      </c>
      <c r="W20" s="359">
        <f t="shared" si="1"/>
        <v>0</v>
      </c>
    </row>
    <row r="21" spans="1:23" x14ac:dyDescent="0.25">
      <c r="A21" s="11"/>
      <c r="B21" s="476" t="str">
        <f>IF(ISBLANK('Labor Rates'!C21),"",'Labor Rates'!C21)</f>
        <v/>
      </c>
      <c r="C21" s="476" t="str">
        <f>IF(ISBLANK('Labor Rates'!D21),"",'Labor Rates'!D21)</f>
        <v/>
      </c>
      <c r="D21" s="13">
        <f>'Base (Phase 1)'!$AZ21</f>
        <v>0</v>
      </c>
      <c r="E21" s="236" t="s">
        <v>347</v>
      </c>
      <c r="F21" s="359">
        <f>'Base (Phase 1)'!$BA21</f>
        <v>0</v>
      </c>
      <c r="G21" s="13">
        <f>'O-I (Phase 2)'!$AZ21</f>
        <v>0</v>
      </c>
      <c r="H21" s="236" t="s">
        <v>348</v>
      </c>
      <c r="I21" s="359">
        <f>'O-I (Phase 2)'!$BA21</f>
        <v>0</v>
      </c>
      <c r="J21" s="13">
        <f>'O-II (Phase 3)'!$AZ21</f>
        <v>0</v>
      </c>
      <c r="K21" s="236" t="s">
        <v>351</v>
      </c>
      <c r="L21" s="359">
        <f>'O-II (Phase 3)'!$BA21</f>
        <v>0</v>
      </c>
      <c r="M21" s="13">
        <f>'O-III'!$AZ21</f>
        <v>0</v>
      </c>
      <c r="N21" s="236" t="s">
        <v>352</v>
      </c>
      <c r="O21" s="359">
        <f>'O-III'!$BA21</f>
        <v>0</v>
      </c>
      <c r="P21" s="13">
        <f>'O-IV'!$AZ21</f>
        <v>0</v>
      </c>
      <c r="Q21" s="236" t="s">
        <v>353</v>
      </c>
      <c r="R21" s="359">
        <f>'O-IV'!$BA21</f>
        <v>0</v>
      </c>
      <c r="S21" s="13">
        <f>'O-V'!$AZ21</f>
        <v>0</v>
      </c>
      <c r="T21" s="236" t="s">
        <v>354</v>
      </c>
      <c r="U21" s="359">
        <f>'O-V'!$BA21</f>
        <v>0</v>
      </c>
      <c r="V21" s="37">
        <f t="shared" si="0"/>
        <v>0</v>
      </c>
      <c r="W21" s="359">
        <f t="shared" si="1"/>
        <v>0</v>
      </c>
    </row>
    <row r="22" spans="1:23" x14ac:dyDescent="0.25">
      <c r="A22" s="11"/>
      <c r="B22" s="476" t="str">
        <f>IF(ISBLANK('Labor Rates'!C22),"",'Labor Rates'!C22)</f>
        <v/>
      </c>
      <c r="C22" s="476" t="str">
        <f>IF(ISBLANK('Labor Rates'!D22),"",'Labor Rates'!D22)</f>
        <v/>
      </c>
      <c r="D22" s="13">
        <f>'Base (Phase 1)'!$AZ22</f>
        <v>0</v>
      </c>
      <c r="E22" s="236" t="s">
        <v>347</v>
      </c>
      <c r="F22" s="359">
        <f>'Base (Phase 1)'!$BA22</f>
        <v>0</v>
      </c>
      <c r="G22" s="13">
        <f>'O-I (Phase 2)'!$AZ22</f>
        <v>0</v>
      </c>
      <c r="H22" s="236" t="s">
        <v>348</v>
      </c>
      <c r="I22" s="359">
        <f>'O-I (Phase 2)'!$BA22</f>
        <v>0</v>
      </c>
      <c r="J22" s="13">
        <f>'O-II (Phase 3)'!$AZ22</f>
        <v>0</v>
      </c>
      <c r="K22" s="236" t="s">
        <v>351</v>
      </c>
      <c r="L22" s="359">
        <f>'O-II (Phase 3)'!$BA22</f>
        <v>0</v>
      </c>
      <c r="M22" s="13">
        <f>'O-III'!$AZ22</f>
        <v>0</v>
      </c>
      <c r="N22" s="236" t="s">
        <v>352</v>
      </c>
      <c r="O22" s="359">
        <f>'O-III'!$BA22</f>
        <v>0</v>
      </c>
      <c r="P22" s="13">
        <f>'O-IV'!$AZ22</f>
        <v>0</v>
      </c>
      <c r="Q22" s="236" t="s">
        <v>353</v>
      </c>
      <c r="R22" s="359">
        <f>'O-IV'!$BA22</f>
        <v>0</v>
      </c>
      <c r="S22" s="13">
        <f>'O-V'!$AZ22</f>
        <v>0</v>
      </c>
      <c r="T22" s="236" t="s">
        <v>354</v>
      </c>
      <c r="U22" s="359">
        <f>'O-V'!$BA22</f>
        <v>0</v>
      </c>
      <c r="V22" s="37">
        <f t="shared" si="0"/>
        <v>0</v>
      </c>
      <c r="W22" s="359">
        <f t="shared" si="1"/>
        <v>0</v>
      </c>
    </row>
    <row r="23" spans="1:23" x14ac:dyDescent="0.25">
      <c r="A23" s="11"/>
      <c r="B23" s="476" t="str">
        <f>IF(ISBLANK('Labor Rates'!C23),"",'Labor Rates'!C23)</f>
        <v/>
      </c>
      <c r="C23" s="476" t="str">
        <f>IF(ISBLANK('Labor Rates'!D23),"",'Labor Rates'!D23)</f>
        <v/>
      </c>
      <c r="D23" s="13">
        <f>'Base (Phase 1)'!$AZ23</f>
        <v>0</v>
      </c>
      <c r="E23" s="236" t="s">
        <v>347</v>
      </c>
      <c r="F23" s="359">
        <f>'Base (Phase 1)'!$BA23</f>
        <v>0</v>
      </c>
      <c r="G23" s="13">
        <f>'O-I (Phase 2)'!$AZ23</f>
        <v>0</v>
      </c>
      <c r="H23" s="236" t="s">
        <v>348</v>
      </c>
      <c r="I23" s="359">
        <f>'O-I (Phase 2)'!$BA23</f>
        <v>0</v>
      </c>
      <c r="J23" s="13">
        <f>'O-II (Phase 3)'!$AZ23</f>
        <v>0</v>
      </c>
      <c r="K23" s="236" t="s">
        <v>351</v>
      </c>
      <c r="L23" s="359">
        <f>'O-II (Phase 3)'!$BA23</f>
        <v>0</v>
      </c>
      <c r="M23" s="13">
        <f>'O-III'!$AZ23</f>
        <v>0</v>
      </c>
      <c r="N23" s="236" t="s">
        <v>352</v>
      </c>
      <c r="O23" s="359">
        <f>'O-III'!$BA23</f>
        <v>0</v>
      </c>
      <c r="P23" s="13">
        <f>'O-IV'!$AZ23</f>
        <v>0</v>
      </c>
      <c r="Q23" s="236" t="s">
        <v>353</v>
      </c>
      <c r="R23" s="359">
        <f>'O-IV'!$BA23</f>
        <v>0</v>
      </c>
      <c r="S23" s="13">
        <f>'O-V'!$AZ23</f>
        <v>0</v>
      </c>
      <c r="T23" s="236" t="s">
        <v>354</v>
      </c>
      <c r="U23" s="359">
        <f>'O-V'!$BA23</f>
        <v>0</v>
      </c>
      <c r="V23" s="37">
        <f t="shared" si="0"/>
        <v>0</v>
      </c>
      <c r="W23" s="359">
        <f t="shared" si="1"/>
        <v>0</v>
      </c>
    </row>
    <row r="24" spans="1:23" x14ac:dyDescent="0.25">
      <c r="A24" s="11"/>
      <c r="B24" s="476" t="str">
        <f>IF(ISBLANK('Labor Rates'!C24),"",'Labor Rates'!C24)</f>
        <v/>
      </c>
      <c r="C24" s="476" t="str">
        <f>IF(ISBLANK('Labor Rates'!D24),"",'Labor Rates'!D24)</f>
        <v/>
      </c>
      <c r="D24" s="13">
        <f>'Base (Phase 1)'!$AZ24</f>
        <v>0</v>
      </c>
      <c r="E24" s="236" t="s">
        <v>347</v>
      </c>
      <c r="F24" s="359">
        <f>'Base (Phase 1)'!$BA24</f>
        <v>0</v>
      </c>
      <c r="G24" s="13">
        <f>'O-I (Phase 2)'!$AZ24</f>
        <v>0</v>
      </c>
      <c r="H24" s="236" t="s">
        <v>348</v>
      </c>
      <c r="I24" s="359">
        <f>'O-I (Phase 2)'!$BA24</f>
        <v>0</v>
      </c>
      <c r="J24" s="13">
        <f>'O-II (Phase 3)'!$AZ24</f>
        <v>0</v>
      </c>
      <c r="K24" s="236" t="s">
        <v>351</v>
      </c>
      <c r="L24" s="359">
        <f>'O-II (Phase 3)'!$BA24</f>
        <v>0</v>
      </c>
      <c r="M24" s="13">
        <f>'O-III'!$AZ24</f>
        <v>0</v>
      </c>
      <c r="N24" s="236" t="s">
        <v>352</v>
      </c>
      <c r="O24" s="359">
        <f>'O-III'!$BA24</f>
        <v>0</v>
      </c>
      <c r="P24" s="13">
        <f>'O-IV'!$AZ24</f>
        <v>0</v>
      </c>
      <c r="Q24" s="236" t="s">
        <v>353</v>
      </c>
      <c r="R24" s="359">
        <f>'O-IV'!$BA24</f>
        <v>0</v>
      </c>
      <c r="S24" s="13">
        <f>'O-V'!$AZ24</f>
        <v>0</v>
      </c>
      <c r="T24" s="236" t="s">
        <v>354</v>
      </c>
      <c r="U24" s="359">
        <f>'O-V'!$BA24</f>
        <v>0</v>
      </c>
      <c r="V24" s="37">
        <f t="shared" ref="V24:V28" si="2">D24+G24+J24+M24+P24+S24</f>
        <v>0</v>
      </c>
      <c r="W24" s="359">
        <f t="shared" ref="W24:W28" si="3">F24+I24+L24+O24+R24+U24</f>
        <v>0</v>
      </c>
    </row>
    <row r="25" spans="1:23" x14ac:dyDescent="0.25">
      <c r="A25" s="11"/>
      <c r="B25" s="476" t="str">
        <f>IF(ISBLANK('Labor Rates'!C25),"",'Labor Rates'!C25)</f>
        <v/>
      </c>
      <c r="C25" s="476" t="str">
        <f>IF(ISBLANK('Labor Rates'!D25),"",'Labor Rates'!D25)</f>
        <v/>
      </c>
      <c r="D25" s="13">
        <f>'Base (Phase 1)'!$AZ25</f>
        <v>0</v>
      </c>
      <c r="E25" s="236" t="s">
        <v>347</v>
      </c>
      <c r="F25" s="359">
        <f>'Base (Phase 1)'!$BA25</f>
        <v>0</v>
      </c>
      <c r="G25" s="13">
        <f>'O-I (Phase 2)'!$AZ25</f>
        <v>0</v>
      </c>
      <c r="H25" s="236" t="s">
        <v>348</v>
      </c>
      <c r="I25" s="359">
        <f>'O-I (Phase 2)'!$BA25</f>
        <v>0</v>
      </c>
      <c r="J25" s="13">
        <f>'O-II (Phase 3)'!$AZ25</f>
        <v>0</v>
      </c>
      <c r="K25" s="236" t="s">
        <v>351</v>
      </c>
      <c r="L25" s="359">
        <f>'O-II (Phase 3)'!$BA25</f>
        <v>0</v>
      </c>
      <c r="M25" s="13">
        <f>'O-III'!$AZ25</f>
        <v>0</v>
      </c>
      <c r="N25" s="236" t="s">
        <v>352</v>
      </c>
      <c r="O25" s="359">
        <f>'O-III'!$BA25</f>
        <v>0</v>
      </c>
      <c r="P25" s="13">
        <f>'O-IV'!$AZ25</f>
        <v>0</v>
      </c>
      <c r="Q25" s="236" t="s">
        <v>353</v>
      </c>
      <c r="R25" s="359">
        <f>'O-IV'!$BA25</f>
        <v>0</v>
      </c>
      <c r="S25" s="13">
        <f>'O-V'!$AZ25</f>
        <v>0</v>
      </c>
      <c r="T25" s="236" t="s">
        <v>354</v>
      </c>
      <c r="U25" s="359">
        <f>'O-V'!$BA25</f>
        <v>0</v>
      </c>
      <c r="V25" s="37">
        <f t="shared" si="2"/>
        <v>0</v>
      </c>
      <c r="W25" s="359">
        <f t="shared" si="3"/>
        <v>0</v>
      </c>
    </row>
    <row r="26" spans="1:23" x14ac:dyDescent="0.25">
      <c r="A26" s="11"/>
      <c r="B26" s="476" t="str">
        <f>IF(ISBLANK('Labor Rates'!C26),"",'Labor Rates'!C26)</f>
        <v/>
      </c>
      <c r="C26" s="476" t="str">
        <f>IF(ISBLANK('Labor Rates'!D26),"",'Labor Rates'!D26)</f>
        <v/>
      </c>
      <c r="D26" s="13">
        <f>'Base (Phase 1)'!$AZ26</f>
        <v>0</v>
      </c>
      <c r="E26" s="236" t="s">
        <v>347</v>
      </c>
      <c r="F26" s="359">
        <f>'Base (Phase 1)'!$BA26</f>
        <v>0</v>
      </c>
      <c r="G26" s="13">
        <f>'O-I (Phase 2)'!$AZ26</f>
        <v>0</v>
      </c>
      <c r="H26" s="236" t="s">
        <v>348</v>
      </c>
      <c r="I26" s="359">
        <f>'O-I (Phase 2)'!$BA26</f>
        <v>0</v>
      </c>
      <c r="J26" s="13">
        <f>'O-II (Phase 3)'!$AZ26</f>
        <v>0</v>
      </c>
      <c r="K26" s="236" t="s">
        <v>351</v>
      </c>
      <c r="L26" s="359">
        <f>'O-II (Phase 3)'!$BA26</f>
        <v>0</v>
      </c>
      <c r="M26" s="13">
        <f>'O-III'!$AZ26</f>
        <v>0</v>
      </c>
      <c r="N26" s="236" t="s">
        <v>352</v>
      </c>
      <c r="O26" s="359">
        <f>'O-III'!$BA26</f>
        <v>0</v>
      </c>
      <c r="P26" s="13">
        <f>'O-IV'!$AZ26</f>
        <v>0</v>
      </c>
      <c r="Q26" s="236" t="s">
        <v>353</v>
      </c>
      <c r="R26" s="359">
        <f>'O-IV'!$BA26</f>
        <v>0</v>
      </c>
      <c r="S26" s="13">
        <f>'O-V'!$AZ26</f>
        <v>0</v>
      </c>
      <c r="T26" s="236" t="s">
        <v>354</v>
      </c>
      <c r="U26" s="359">
        <f>'O-V'!$BA26</f>
        <v>0</v>
      </c>
      <c r="V26" s="37">
        <f t="shared" si="2"/>
        <v>0</v>
      </c>
      <c r="W26" s="359">
        <f t="shared" si="3"/>
        <v>0</v>
      </c>
    </row>
    <row r="27" spans="1:23" x14ac:dyDescent="0.25">
      <c r="A27" s="11"/>
      <c r="B27" s="476" t="str">
        <f>IF(ISBLANK('Labor Rates'!C27),"",'Labor Rates'!C27)</f>
        <v/>
      </c>
      <c r="C27" s="476" t="str">
        <f>IF(ISBLANK('Labor Rates'!D27),"",'Labor Rates'!D27)</f>
        <v/>
      </c>
      <c r="D27" s="13">
        <f>'Base (Phase 1)'!$AZ27</f>
        <v>0</v>
      </c>
      <c r="E27" s="236" t="s">
        <v>347</v>
      </c>
      <c r="F27" s="359">
        <f>'Base (Phase 1)'!$BA27</f>
        <v>0</v>
      </c>
      <c r="G27" s="13">
        <f>'O-I (Phase 2)'!$AZ27</f>
        <v>0</v>
      </c>
      <c r="H27" s="236" t="s">
        <v>348</v>
      </c>
      <c r="I27" s="359">
        <f>'O-I (Phase 2)'!$BA27</f>
        <v>0</v>
      </c>
      <c r="J27" s="13">
        <f>'O-II (Phase 3)'!$AZ27</f>
        <v>0</v>
      </c>
      <c r="K27" s="236" t="s">
        <v>351</v>
      </c>
      <c r="L27" s="359">
        <f>'O-II (Phase 3)'!$BA27</f>
        <v>0</v>
      </c>
      <c r="M27" s="13">
        <f>'O-III'!$AZ27</f>
        <v>0</v>
      </c>
      <c r="N27" s="236" t="s">
        <v>352</v>
      </c>
      <c r="O27" s="359">
        <f>'O-III'!$BA27</f>
        <v>0</v>
      </c>
      <c r="P27" s="13">
        <f>'O-IV'!$AZ27</f>
        <v>0</v>
      </c>
      <c r="Q27" s="236" t="s">
        <v>353</v>
      </c>
      <c r="R27" s="359">
        <f>'O-IV'!$BA27</f>
        <v>0</v>
      </c>
      <c r="S27" s="13">
        <f>'O-V'!$AZ27</f>
        <v>0</v>
      </c>
      <c r="T27" s="236" t="s">
        <v>354</v>
      </c>
      <c r="U27" s="359">
        <f>'O-V'!$BA27</f>
        <v>0</v>
      </c>
      <c r="V27" s="37">
        <f t="shared" si="2"/>
        <v>0</v>
      </c>
      <c r="W27" s="359">
        <f t="shared" si="3"/>
        <v>0</v>
      </c>
    </row>
    <row r="28" spans="1:23" x14ac:dyDescent="0.25">
      <c r="A28" s="11"/>
      <c r="B28" s="476" t="str">
        <f>IF(ISBLANK('Labor Rates'!C28),"",'Labor Rates'!C28)</f>
        <v/>
      </c>
      <c r="C28" s="476" t="str">
        <f>IF(ISBLANK('Labor Rates'!D28),"",'Labor Rates'!D28)</f>
        <v/>
      </c>
      <c r="D28" s="13">
        <f>'Base (Phase 1)'!$AZ28</f>
        <v>0</v>
      </c>
      <c r="E28" s="236" t="s">
        <v>347</v>
      </c>
      <c r="F28" s="359">
        <f>'Base (Phase 1)'!$BA28</f>
        <v>0</v>
      </c>
      <c r="G28" s="13">
        <f>'O-I (Phase 2)'!$AZ28</f>
        <v>0</v>
      </c>
      <c r="H28" s="236" t="s">
        <v>348</v>
      </c>
      <c r="I28" s="359">
        <f>'O-I (Phase 2)'!$BA28</f>
        <v>0</v>
      </c>
      <c r="J28" s="13">
        <f>'O-II (Phase 3)'!$AZ28</f>
        <v>0</v>
      </c>
      <c r="K28" s="236" t="s">
        <v>351</v>
      </c>
      <c r="L28" s="359">
        <f>'O-II (Phase 3)'!$BA28</f>
        <v>0</v>
      </c>
      <c r="M28" s="13">
        <f>'O-III'!$AZ28</f>
        <v>0</v>
      </c>
      <c r="N28" s="236" t="s">
        <v>352</v>
      </c>
      <c r="O28" s="359">
        <f>'O-III'!$BA28</f>
        <v>0</v>
      </c>
      <c r="P28" s="13">
        <f>'O-IV'!$AZ28</f>
        <v>0</v>
      </c>
      <c r="Q28" s="236" t="s">
        <v>353</v>
      </c>
      <c r="R28" s="359">
        <f>'O-IV'!$BA28</f>
        <v>0</v>
      </c>
      <c r="S28" s="13">
        <f>'O-V'!$AZ28</f>
        <v>0</v>
      </c>
      <c r="T28" s="236" t="s">
        <v>354</v>
      </c>
      <c r="U28" s="359">
        <f>'O-V'!$BA28</f>
        <v>0</v>
      </c>
      <c r="V28" s="37">
        <f t="shared" si="2"/>
        <v>0</v>
      </c>
      <c r="W28" s="359">
        <f t="shared" si="3"/>
        <v>0</v>
      </c>
    </row>
    <row r="29" spans="1:23" x14ac:dyDescent="0.25">
      <c r="A29" s="11"/>
      <c r="B29" s="476" t="str">
        <f>IF(ISBLANK('Labor Rates'!C29),"",'Labor Rates'!C29)</f>
        <v/>
      </c>
      <c r="C29" s="476" t="str">
        <f>IF(ISBLANK('Labor Rates'!D29),"",'Labor Rates'!D29)</f>
        <v/>
      </c>
      <c r="D29" s="13">
        <f>'Base (Phase 1)'!$AZ29</f>
        <v>0</v>
      </c>
      <c r="E29" s="236" t="s">
        <v>347</v>
      </c>
      <c r="F29" s="359">
        <f>'Base (Phase 1)'!$BA29</f>
        <v>0</v>
      </c>
      <c r="G29" s="13">
        <f>'O-I (Phase 2)'!$AZ29</f>
        <v>0</v>
      </c>
      <c r="H29" s="236" t="s">
        <v>348</v>
      </c>
      <c r="I29" s="359">
        <f>'O-I (Phase 2)'!$BA29</f>
        <v>0</v>
      </c>
      <c r="J29" s="13">
        <f>'O-II (Phase 3)'!$AZ29</f>
        <v>0</v>
      </c>
      <c r="K29" s="236" t="s">
        <v>351</v>
      </c>
      <c r="L29" s="359">
        <f>'O-II (Phase 3)'!$BA29</f>
        <v>0</v>
      </c>
      <c r="M29" s="13">
        <f>'O-III'!$AZ29</f>
        <v>0</v>
      </c>
      <c r="N29" s="236" t="s">
        <v>352</v>
      </c>
      <c r="O29" s="359">
        <f>'O-III'!$BA29</f>
        <v>0</v>
      </c>
      <c r="P29" s="13">
        <f>'O-IV'!$AZ29</f>
        <v>0</v>
      </c>
      <c r="Q29" s="236" t="s">
        <v>353</v>
      </c>
      <c r="R29" s="359">
        <f>'O-IV'!$BA29</f>
        <v>0</v>
      </c>
      <c r="S29" s="13">
        <f>'O-V'!$AZ29</f>
        <v>0</v>
      </c>
      <c r="T29" s="236" t="s">
        <v>354</v>
      </c>
      <c r="U29" s="359">
        <f>'O-V'!$BA29</f>
        <v>0</v>
      </c>
      <c r="V29" s="37">
        <f t="shared" ref="V29:V31" si="4">D29+G29+J29+M29+P29+S29</f>
        <v>0</v>
      </c>
      <c r="W29" s="359">
        <f t="shared" ref="W29:W31" si="5">F29+I29+L29+O29+R29+U29</f>
        <v>0</v>
      </c>
    </row>
    <row r="30" spans="1:23" x14ac:dyDescent="0.25">
      <c r="A30" s="11"/>
      <c r="B30" s="476" t="str">
        <f>IF(ISBLANK('Labor Rates'!C30),"",'Labor Rates'!C30)</f>
        <v/>
      </c>
      <c r="C30" s="476" t="str">
        <f>IF(ISBLANK('Labor Rates'!D30),"",'Labor Rates'!D30)</f>
        <v/>
      </c>
      <c r="D30" s="13">
        <f>'Base (Phase 1)'!$AZ30</f>
        <v>0</v>
      </c>
      <c r="E30" s="236" t="s">
        <v>347</v>
      </c>
      <c r="F30" s="359">
        <f>'Base (Phase 1)'!$BA30</f>
        <v>0</v>
      </c>
      <c r="G30" s="13">
        <f>'O-I (Phase 2)'!$AZ30</f>
        <v>0</v>
      </c>
      <c r="H30" s="236" t="s">
        <v>348</v>
      </c>
      <c r="I30" s="359">
        <f>'O-I (Phase 2)'!$BA30</f>
        <v>0</v>
      </c>
      <c r="J30" s="13">
        <f>'O-II (Phase 3)'!$AZ30</f>
        <v>0</v>
      </c>
      <c r="K30" s="236" t="s">
        <v>351</v>
      </c>
      <c r="L30" s="359">
        <f>'O-II (Phase 3)'!$BA30</f>
        <v>0</v>
      </c>
      <c r="M30" s="13">
        <f>'O-III'!$AZ30</f>
        <v>0</v>
      </c>
      <c r="N30" s="236" t="s">
        <v>352</v>
      </c>
      <c r="O30" s="359">
        <f>'O-III'!$BA30</f>
        <v>0</v>
      </c>
      <c r="P30" s="13">
        <f>'O-IV'!$AZ30</f>
        <v>0</v>
      </c>
      <c r="Q30" s="236" t="s">
        <v>353</v>
      </c>
      <c r="R30" s="359">
        <f>'O-IV'!$BA30</f>
        <v>0</v>
      </c>
      <c r="S30" s="13">
        <f>'O-V'!$AZ30</f>
        <v>0</v>
      </c>
      <c r="T30" s="236" t="s">
        <v>354</v>
      </c>
      <c r="U30" s="359">
        <f>'O-V'!$BA30</f>
        <v>0</v>
      </c>
      <c r="V30" s="37">
        <f t="shared" si="4"/>
        <v>0</v>
      </c>
      <c r="W30" s="359">
        <f t="shared" si="5"/>
        <v>0</v>
      </c>
    </row>
    <row r="31" spans="1:23" x14ac:dyDescent="0.25">
      <c r="A31" s="11"/>
      <c r="B31" s="476" t="str">
        <f>IF(ISBLANK('Labor Rates'!C31),"",'Labor Rates'!C31)</f>
        <v/>
      </c>
      <c r="C31" s="476" t="str">
        <f>IF(ISBLANK('Labor Rates'!D31),"",'Labor Rates'!D31)</f>
        <v/>
      </c>
      <c r="D31" s="13">
        <f>'Base (Phase 1)'!$AZ31</f>
        <v>0</v>
      </c>
      <c r="E31" s="236" t="s">
        <v>347</v>
      </c>
      <c r="F31" s="359">
        <f>'Base (Phase 1)'!$BA31</f>
        <v>0</v>
      </c>
      <c r="G31" s="13">
        <f>'O-I (Phase 2)'!$AZ31</f>
        <v>0</v>
      </c>
      <c r="H31" s="236" t="s">
        <v>348</v>
      </c>
      <c r="I31" s="359">
        <f>'O-I (Phase 2)'!$BA31</f>
        <v>0</v>
      </c>
      <c r="J31" s="13">
        <f>'O-II (Phase 3)'!$AZ31</f>
        <v>0</v>
      </c>
      <c r="K31" s="236" t="s">
        <v>351</v>
      </c>
      <c r="L31" s="359">
        <f>'O-II (Phase 3)'!$BA31</f>
        <v>0</v>
      </c>
      <c r="M31" s="13">
        <f>'O-III'!$AZ31</f>
        <v>0</v>
      </c>
      <c r="N31" s="236" t="s">
        <v>352</v>
      </c>
      <c r="O31" s="359">
        <f>'O-III'!$BA31</f>
        <v>0</v>
      </c>
      <c r="P31" s="13">
        <f>'O-IV'!$AZ31</f>
        <v>0</v>
      </c>
      <c r="Q31" s="236" t="s">
        <v>353</v>
      </c>
      <c r="R31" s="359">
        <f>'O-IV'!$BA31</f>
        <v>0</v>
      </c>
      <c r="S31" s="13">
        <f>'O-V'!$AZ31</f>
        <v>0</v>
      </c>
      <c r="T31" s="236" t="s">
        <v>354</v>
      </c>
      <c r="U31" s="359">
        <f>'O-V'!$BA31</f>
        <v>0</v>
      </c>
      <c r="V31" s="37">
        <f t="shared" si="4"/>
        <v>0</v>
      </c>
      <c r="W31" s="359">
        <f t="shared" si="5"/>
        <v>0</v>
      </c>
    </row>
    <row r="32" spans="1:23" x14ac:dyDescent="0.25">
      <c r="A32" s="11"/>
      <c r="B32" s="250" t="s">
        <v>47</v>
      </c>
      <c r="C32" s="10"/>
      <c r="D32" s="14">
        <f>SUM(D8:D31)</f>
        <v>0</v>
      </c>
      <c r="E32" s="6"/>
      <c r="F32" s="360">
        <f>SUM(F8:F31)</f>
        <v>0</v>
      </c>
      <c r="G32" s="14">
        <f>SUM(G8:G31)</f>
        <v>0</v>
      </c>
      <c r="H32" s="6"/>
      <c r="I32" s="360">
        <f>SUM(I8:I31)</f>
        <v>0</v>
      </c>
      <c r="J32" s="14">
        <f>SUM(J8:J31)</f>
        <v>0</v>
      </c>
      <c r="K32" s="6"/>
      <c r="L32" s="360">
        <f>SUM(L8:L31)</f>
        <v>0</v>
      </c>
      <c r="M32" s="14">
        <f>SUM(M8:M31)</f>
        <v>0</v>
      </c>
      <c r="N32" s="6"/>
      <c r="O32" s="360">
        <f>SUM(O8:O31)</f>
        <v>0</v>
      </c>
      <c r="P32" s="14">
        <f>SUM(P8:P31)</f>
        <v>0</v>
      </c>
      <c r="Q32" s="6"/>
      <c r="R32" s="360">
        <f>SUM(R8:R31)</f>
        <v>0</v>
      </c>
      <c r="S32" s="14">
        <f>SUM(S8:S31)</f>
        <v>0</v>
      </c>
      <c r="T32" s="6"/>
      <c r="U32" s="360">
        <f>SUM(U8:U31)</f>
        <v>0</v>
      </c>
      <c r="V32" s="38">
        <f>SUM(V8:V31)</f>
        <v>0</v>
      </c>
      <c r="W32" s="360">
        <f t="shared" si="1"/>
        <v>0</v>
      </c>
    </row>
    <row r="33" spans="1:52" x14ac:dyDescent="0.25">
      <c r="A33" s="26"/>
      <c r="B33" s="7" t="s">
        <v>345</v>
      </c>
      <c r="C33" s="9"/>
      <c r="D33" s="15"/>
      <c r="E33" s="8"/>
      <c r="F33" s="359">
        <f>'Base (Phase 1)'!$BA33</f>
        <v>0</v>
      </c>
      <c r="G33" s="15"/>
      <c r="H33" s="8"/>
      <c r="I33" s="359">
        <f>'O-I (Phase 2)'!$BA33</f>
        <v>0</v>
      </c>
      <c r="J33" s="15"/>
      <c r="K33" s="8"/>
      <c r="L33" s="359">
        <f>'O-II (Phase 3)'!$BA33</f>
        <v>0</v>
      </c>
      <c r="M33" s="15"/>
      <c r="N33" s="8"/>
      <c r="O33" s="359">
        <f>'O-III'!$BA33</f>
        <v>0</v>
      </c>
      <c r="P33" s="15"/>
      <c r="Q33" s="8"/>
      <c r="R33" s="359">
        <f>'O-IV'!$BA33</f>
        <v>0</v>
      </c>
      <c r="S33" s="15"/>
      <c r="T33" s="8"/>
      <c r="U33" s="359">
        <f>'O-V'!$BA33</f>
        <v>0</v>
      </c>
      <c r="V33" s="41"/>
      <c r="W33" s="359">
        <f t="shared" ref="W33:W38" si="6">F33+I33+L33+O33+R33+U33</f>
        <v>0</v>
      </c>
    </row>
    <row r="34" spans="1:52" hidden="1" x14ac:dyDescent="0.25">
      <c r="A34" s="26"/>
      <c r="B34" s="7" t="str">
        <f>'Base (Phase 1)'!B34</f>
        <v>Insert line(s) &amp; title(s) for any other F/B rates</v>
      </c>
      <c r="C34" s="9"/>
      <c r="D34" s="15"/>
      <c r="E34" s="8"/>
      <c r="F34" s="359">
        <f>'Base (Phase 1)'!$BA34</f>
        <v>0</v>
      </c>
      <c r="G34" s="15"/>
      <c r="H34" s="8"/>
      <c r="I34" s="359">
        <f>'O-I (Phase 2)'!$BA34</f>
        <v>0</v>
      </c>
      <c r="J34" s="15"/>
      <c r="K34" s="8"/>
      <c r="L34" s="359">
        <f>'O-II (Phase 3)'!$BA34</f>
        <v>0</v>
      </c>
      <c r="M34" s="15"/>
      <c r="N34" s="8"/>
      <c r="O34" s="359">
        <f>'O-III'!$BA34</f>
        <v>0</v>
      </c>
      <c r="P34" s="15"/>
      <c r="Q34" s="8"/>
      <c r="R34" s="359">
        <f>'O-IV'!$BA34</f>
        <v>0</v>
      </c>
      <c r="S34" s="15"/>
      <c r="T34" s="8"/>
      <c r="U34" s="359">
        <f>'O-V'!$BA34</f>
        <v>0</v>
      </c>
      <c r="V34" s="41"/>
      <c r="W34" s="359">
        <f t="shared" si="6"/>
        <v>0</v>
      </c>
    </row>
    <row r="35" spans="1:52" x14ac:dyDescent="0.25">
      <c r="A35" s="26"/>
      <c r="B35" s="6" t="s">
        <v>48</v>
      </c>
      <c r="C35" s="10"/>
      <c r="D35" s="16"/>
      <c r="E35" s="6"/>
      <c r="F35" s="360">
        <f>SUM(F33:F34)</f>
        <v>0</v>
      </c>
      <c r="G35" s="16"/>
      <c r="H35" s="6"/>
      <c r="I35" s="360">
        <f>SUM(I33:I34)</f>
        <v>0</v>
      </c>
      <c r="J35" s="16"/>
      <c r="K35" s="6"/>
      <c r="L35" s="360">
        <f>SUM(L33:L34)</f>
        <v>0</v>
      </c>
      <c r="M35" s="16"/>
      <c r="N35" s="6"/>
      <c r="O35" s="360">
        <f>SUM(O33:O34)</f>
        <v>0</v>
      </c>
      <c r="P35" s="16"/>
      <c r="Q35" s="6"/>
      <c r="R35" s="360">
        <f>SUM(R33:R34)</f>
        <v>0</v>
      </c>
      <c r="S35" s="16"/>
      <c r="T35" s="6"/>
      <c r="U35" s="360">
        <f>SUM(U33:U34)</f>
        <v>0</v>
      </c>
      <c r="V35" s="42"/>
      <c r="W35" s="360">
        <f t="shared" si="6"/>
        <v>0</v>
      </c>
    </row>
    <row r="36" spans="1:52" x14ac:dyDescent="0.25">
      <c r="A36" s="26"/>
      <c r="B36" s="7" t="s">
        <v>346</v>
      </c>
      <c r="C36" s="9"/>
      <c r="D36" s="15"/>
      <c r="E36" s="8"/>
      <c r="F36" s="359">
        <f>'Base (Phase 1)'!$BA36</f>
        <v>0</v>
      </c>
      <c r="G36" s="15"/>
      <c r="H36" s="8"/>
      <c r="I36" s="359">
        <f>'O-I (Phase 2)'!$BA36</f>
        <v>0</v>
      </c>
      <c r="J36" s="15"/>
      <c r="K36" s="8"/>
      <c r="L36" s="359">
        <f>'O-II (Phase 3)'!$BA36</f>
        <v>0</v>
      </c>
      <c r="M36" s="15"/>
      <c r="N36" s="8"/>
      <c r="O36" s="359">
        <f>'O-III'!$BA36</f>
        <v>0</v>
      </c>
      <c r="P36" s="15"/>
      <c r="Q36" s="8"/>
      <c r="R36" s="359">
        <f>'O-IV'!$BA36</f>
        <v>0</v>
      </c>
      <c r="S36" s="15"/>
      <c r="T36" s="8"/>
      <c r="U36" s="359">
        <f>'O-V'!$BA36</f>
        <v>0</v>
      </c>
      <c r="V36" s="41"/>
      <c r="W36" s="359">
        <f t="shared" si="6"/>
        <v>0</v>
      </c>
    </row>
    <row r="37" spans="1:52" hidden="1" x14ac:dyDescent="0.25">
      <c r="A37" s="26"/>
      <c r="B37" s="7" t="str">
        <f>'Base (Phase 1)'!B37</f>
        <v>Insert line(s) &amp; title(s) for any other O/H rates</v>
      </c>
      <c r="C37" s="9"/>
      <c r="D37" s="15"/>
      <c r="E37" s="8"/>
      <c r="F37" s="359">
        <f>'Base (Phase 1)'!$BA37</f>
        <v>0</v>
      </c>
      <c r="G37" s="15"/>
      <c r="H37" s="8"/>
      <c r="I37" s="359">
        <f>'O-I (Phase 2)'!$BA37</f>
        <v>0</v>
      </c>
      <c r="J37" s="15"/>
      <c r="K37" s="8"/>
      <c r="L37" s="359">
        <f>'O-II (Phase 3)'!$BA37</f>
        <v>0</v>
      </c>
      <c r="M37" s="15"/>
      <c r="N37" s="8"/>
      <c r="O37" s="359">
        <f>'O-III'!$BA37</f>
        <v>0</v>
      </c>
      <c r="P37" s="15"/>
      <c r="Q37" s="8"/>
      <c r="R37" s="359">
        <f>'O-IV'!$BA37</f>
        <v>0</v>
      </c>
      <c r="S37" s="15"/>
      <c r="T37" s="8"/>
      <c r="U37" s="359">
        <f>'O-V'!$BA37</f>
        <v>0</v>
      </c>
      <c r="V37" s="41"/>
      <c r="W37" s="359">
        <f t="shared" si="6"/>
        <v>0</v>
      </c>
    </row>
    <row r="38" spans="1:52" x14ac:dyDescent="0.25">
      <c r="A38" s="26"/>
      <c r="B38" s="6" t="s">
        <v>49</v>
      </c>
      <c r="C38" s="10"/>
      <c r="D38" s="16"/>
      <c r="E38" s="6"/>
      <c r="F38" s="360">
        <f>SUM(F36:F37)</f>
        <v>0</v>
      </c>
      <c r="G38" s="16"/>
      <c r="H38" s="6"/>
      <c r="I38" s="360">
        <f>SUM(I36:I37)</f>
        <v>0</v>
      </c>
      <c r="J38" s="16"/>
      <c r="K38" s="6"/>
      <c r="L38" s="360">
        <f>SUM(L36:L37)</f>
        <v>0</v>
      </c>
      <c r="M38" s="16"/>
      <c r="N38" s="6"/>
      <c r="O38" s="360">
        <f>SUM(O36:O37)</f>
        <v>0</v>
      </c>
      <c r="P38" s="16"/>
      <c r="Q38" s="6"/>
      <c r="R38" s="360">
        <f>SUM(R36:R37)</f>
        <v>0</v>
      </c>
      <c r="S38" s="16"/>
      <c r="T38" s="6"/>
      <c r="U38" s="360">
        <f>SUM(U36:U37)</f>
        <v>0</v>
      </c>
      <c r="V38" s="42"/>
      <c r="W38" s="360">
        <f t="shared" si="6"/>
        <v>0</v>
      </c>
    </row>
    <row r="39" spans="1:52" x14ac:dyDescent="0.25">
      <c r="A39" s="26" t="s">
        <v>70</v>
      </c>
      <c r="B39" s="2"/>
      <c r="C39" s="3" t="s">
        <v>28</v>
      </c>
      <c r="D39" s="11"/>
      <c r="E39" s="2"/>
      <c r="F39" s="359"/>
      <c r="G39" s="11"/>
      <c r="H39" s="2"/>
      <c r="I39" s="12"/>
      <c r="J39" s="11"/>
      <c r="K39" s="2"/>
      <c r="L39" s="12"/>
      <c r="M39" s="11"/>
      <c r="N39" s="2"/>
      <c r="O39" s="12"/>
      <c r="P39" s="11"/>
      <c r="Q39" s="2"/>
      <c r="R39" s="12"/>
      <c r="S39" s="11"/>
      <c r="T39" s="2"/>
      <c r="U39" s="9"/>
      <c r="V39" s="40"/>
      <c r="W39" s="359"/>
    </row>
    <row r="40" spans="1:52" ht="13" x14ac:dyDescent="0.3">
      <c r="A40" s="11"/>
      <c r="B40" s="478" t="str">
        <f>'Base (Phase 1)'!B40</f>
        <v>Subcontract/Interorganizational Name - #01</v>
      </c>
      <c r="C40" s="153" t="s">
        <v>115</v>
      </c>
      <c r="D40" s="11"/>
      <c r="E40" s="2"/>
      <c r="F40" s="359">
        <f>'Base (Phase 1)'!$BA40</f>
        <v>0</v>
      </c>
      <c r="G40" s="11"/>
      <c r="H40" s="2"/>
      <c r="I40" s="359">
        <f>'O-I (Phase 2)'!$BA40</f>
        <v>0</v>
      </c>
      <c r="J40" s="11"/>
      <c r="K40" s="2"/>
      <c r="L40" s="359">
        <f>'O-II (Phase 3)'!$BA40</f>
        <v>0</v>
      </c>
      <c r="M40" s="11"/>
      <c r="N40" s="2"/>
      <c r="O40" s="359">
        <f>'O-III'!$BA40</f>
        <v>0</v>
      </c>
      <c r="P40" s="11"/>
      <c r="Q40" s="2"/>
      <c r="R40" s="359">
        <f>'O-IV'!$BA40</f>
        <v>0</v>
      </c>
      <c r="S40" s="11"/>
      <c r="T40" s="2"/>
      <c r="U40" s="359">
        <f>'O-V'!$BA40</f>
        <v>0</v>
      </c>
      <c r="V40" s="41"/>
      <c r="W40" s="359">
        <f>F40+I40+L40+O40+R40+U40</f>
        <v>0</v>
      </c>
    </row>
    <row r="41" spans="1:52" ht="13" x14ac:dyDescent="0.3">
      <c r="A41" s="11"/>
      <c r="B41" s="478" t="str">
        <f>'Base (Phase 1)'!B41</f>
        <v>Subcontract/Interorganizational Name - #02</v>
      </c>
      <c r="C41" s="153" t="s">
        <v>115</v>
      </c>
      <c r="D41" s="11"/>
      <c r="E41" s="2"/>
      <c r="F41" s="359">
        <f>'Base (Phase 1)'!$BA41</f>
        <v>0</v>
      </c>
      <c r="G41" s="11"/>
      <c r="H41" s="2"/>
      <c r="I41" s="359">
        <f>'O-I (Phase 2)'!$BA41</f>
        <v>0</v>
      </c>
      <c r="J41" s="11"/>
      <c r="K41" s="2"/>
      <c r="L41" s="359">
        <f>'O-II (Phase 3)'!$BA41</f>
        <v>0</v>
      </c>
      <c r="M41" s="11"/>
      <c r="N41" s="2"/>
      <c r="O41" s="359">
        <f>'O-III'!$BA41</f>
        <v>0</v>
      </c>
      <c r="P41" s="11"/>
      <c r="Q41" s="2"/>
      <c r="R41" s="359">
        <f>'O-IV'!$BA41</f>
        <v>0</v>
      </c>
      <c r="S41" s="11"/>
      <c r="T41" s="2"/>
      <c r="U41" s="359">
        <f>'O-V'!$BA41</f>
        <v>0</v>
      </c>
      <c r="V41" s="41"/>
      <c r="W41" s="359">
        <f>F41+I41+L41+O41+R41+U41</f>
        <v>0</v>
      </c>
    </row>
    <row r="42" spans="1:52" ht="13" x14ac:dyDescent="0.3">
      <c r="A42" s="11"/>
      <c r="B42" s="478" t="str">
        <f>'Base (Phase 1)'!B42</f>
        <v>Subcontract/Interorganizational Name - #03</v>
      </c>
      <c r="C42" s="153" t="s">
        <v>115</v>
      </c>
      <c r="D42" s="11"/>
      <c r="E42" s="2"/>
      <c r="F42" s="359">
        <f>'Base (Phase 1)'!$BA42</f>
        <v>0</v>
      </c>
      <c r="G42" s="11"/>
      <c r="H42" s="2"/>
      <c r="I42" s="359">
        <f>'O-I (Phase 2)'!$BA42</f>
        <v>0</v>
      </c>
      <c r="J42" s="11"/>
      <c r="K42" s="2"/>
      <c r="L42" s="359">
        <f>'O-II (Phase 3)'!$BA42</f>
        <v>0</v>
      </c>
      <c r="M42" s="11"/>
      <c r="N42" s="2"/>
      <c r="O42" s="359">
        <f>'O-III'!$BA42</f>
        <v>0</v>
      </c>
      <c r="P42" s="11"/>
      <c r="Q42" s="2"/>
      <c r="R42" s="359">
        <f>'O-IV'!$BA42</f>
        <v>0</v>
      </c>
      <c r="S42" s="11"/>
      <c r="T42" s="2"/>
      <c r="U42" s="359">
        <f>'O-V'!$BA42</f>
        <v>0</v>
      </c>
      <c r="V42" s="41"/>
      <c r="W42" s="359">
        <f>F42+I42+L42+O42+R42+U42</f>
        <v>0</v>
      </c>
    </row>
    <row r="43" spans="1:52" ht="23.25" customHeight="1" x14ac:dyDescent="0.3">
      <c r="A43" s="11"/>
      <c r="B43" s="478" t="str">
        <f>'Base (Phase 1)'!B43</f>
        <v xml:space="preserve">Insert line(s) for any additional Subcontractors/Interorganizational </v>
      </c>
      <c r="C43" s="153" t="s">
        <v>115</v>
      </c>
      <c r="D43" s="11"/>
      <c r="E43" s="2"/>
      <c r="F43" s="359">
        <f>'Base (Phase 1)'!$BA43</f>
        <v>0</v>
      </c>
      <c r="G43" s="11"/>
      <c r="H43" s="2"/>
      <c r="I43" s="359">
        <f>'O-I (Phase 2)'!$BA43</f>
        <v>0</v>
      </c>
      <c r="J43" s="11"/>
      <c r="K43" s="2"/>
      <c r="L43" s="359">
        <f>'O-II (Phase 3)'!$BA43</f>
        <v>0</v>
      </c>
      <c r="M43" s="11"/>
      <c r="N43" s="2"/>
      <c r="O43" s="359">
        <f>'O-III'!$BA43</f>
        <v>0</v>
      </c>
      <c r="P43" s="11"/>
      <c r="Q43" s="2"/>
      <c r="R43" s="359">
        <f>'O-IV'!$BA43</f>
        <v>0</v>
      </c>
      <c r="S43" s="11"/>
      <c r="T43" s="2"/>
      <c r="U43" s="359">
        <f>'O-V'!$BA43</f>
        <v>0</v>
      </c>
      <c r="V43" s="41"/>
      <c r="W43" s="359">
        <f>F43+I43+L43+O43+R43+U43</f>
        <v>0</v>
      </c>
    </row>
    <row r="44" spans="1:52" x14ac:dyDescent="0.25">
      <c r="A44" s="11"/>
      <c r="B44" s="6" t="s">
        <v>88</v>
      </c>
      <c r="C44" s="156"/>
      <c r="D44" s="16"/>
      <c r="E44" s="6"/>
      <c r="F44" s="360">
        <f>SUM(F40:F43)</f>
        <v>0</v>
      </c>
      <c r="G44" s="16"/>
      <c r="H44" s="6"/>
      <c r="I44" s="360">
        <f>SUM(I40:I43)</f>
        <v>0</v>
      </c>
      <c r="J44" s="16"/>
      <c r="K44" s="6"/>
      <c r="L44" s="360">
        <f>SUM(L40:L43)</f>
        <v>0</v>
      </c>
      <c r="M44" s="16"/>
      <c r="N44" s="6"/>
      <c r="O44" s="360">
        <f>SUM(O40:O43)</f>
        <v>0</v>
      </c>
      <c r="P44" s="16"/>
      <c r="Q44" s="6"/>
      <c r="R44" s="360">
        <f>SUM(R40:R43)</f>
        <v>0</v>
      </c>
      <c r="S44" s="16"/>
      <c r="T44" s="6"/>
      <c r="U44" s="360">
        <f>SUM(U40:U43)</f>
        <v>0</v>
      </c>
      <c r="V44" s="42"/>
      <c r="W44" s="360">
        <f>F44+I44+L44+O44+R44+U44</f>
        <v>0</v>
      </c>
    </row>
    <row r="45" spans="1:52" x14ac:dyDescent="0.25">
      <c r="A45" s="26" t="s">
        <v>29</v>
      </c>
      <c r="B45" s="2"/>
      <c r="C45" s="154"/>
      <c r="D45" s="423"/>
      <c r="E45" s="422"/>
      <c r="F45" s="359"/>
      <c r="G45" s="11"/>
      <c r="H45" s="2"/>
      <c r="I45" s="12"/>
      <c r="J45" s="11"/>
      <c r="K45" s="2"/>
      <c r="L45" s="12"/>
      <c r="M45" s="422"/>
      <c r="N45" s="2"/>
      <c r="O45" s="12"/>
      <c r="P45" s="11"/>
      <c r="Q45" s="2"/>
      <c r="R45" s="12"/>
      <c r="S45" s="11"/>
      <c r="T45" s="423"/>
      <c r="U45" s="422"/>
      <c r="V45" s="40"/>
      <c r="W45" s="359"/>
      <c r="AB45" s="427"/>
      <c r="AC45" s="427"/>
      <c r="AJ45" s="427"/>
      <c r="AK45" s="427"/>
      <c r="AR45" s="427"/>
      <c r="AS45" s="427"/>
      <c r="AZ45" s="504"/>
    </row>
    <row r="46" spans="1:52" ht="13" x14ac:dyDescent="0.3">
      <c r="A46" s="11"/>
      <c r="B46" s="478" t="str">
        <f>'Base (Phase 1)'!B46</f>
        <v>Consultant Name - #01</v>
      </c>
      <c r="C46" s="155" t="s">
        <v>116</v>
      </c>
      <c r="D46" s="13"/>
      <c r="E46" s="4"/>
      <c r="F46" s="359">
        <f>'Base (Phase 1)'!$BA46</f>
        <v>0</v>
      </c>
      <c r="G46" s="13"/>
      <c r="H46" s="4"/>
      <c r="I46" s="359">
        <f>'O-I (Phase 2)'!$BA46</f>
        <v>0</v>
      </c>
      <c r="J46" s="13"/>
      <c r="K46" s="4"/>
      <c r="L46" s="359">
        <f>'O-II (Phase 3)'!$BA46</f>
        <v>0</v>
      </c>
      <c r="M46" s="13"/>
      <c r="N46" s="4"/>
      <c r="O46" s="359">
        <f>'O-III'!$BA46</f>
        <v>0</v>
      </c>
      <c r="P46" s="13"/>
      <c r="Q46" s="4"/>
      <c r="R46" s="359">
        <f>'O-IV'!$BA46</f>
        <v>0</v>
      </c>
      <c r="S46" s="13"/>
      <c r="T46" s="4"/>
      <c r="U46" s="359">
        <f>'O-V'!$BA46</f>
        <v>0</v>
      </c>
      <c r="V46" s="41"/>
      <c r="W46" s="359">
        <f>F46+I46+L46+O46+R46+U46</f>
        <v>0</v>
      </c>
      <c r="AZ46" s="507"/>
    </row>
    <row r="47" spans="1:52" ht="13" x14ac:dyDescent="0.3">
      <c r="A47" s="11"/>
      <c r="B47" s="478" t="str">
        <f>'Base (Phase 1)'!B47</f>
        <v>Consultant Name - #02</v>
      </c>
      <c r="C47" s="155" t="s">
        <v>116</v>
      </c>
      <c r="D47" s="13"/>
      <c r="E47" s="4"/>
      <c r="F47" s="359">
        <f>'Base (Phase 1)'!$BA47</f>
        <v>0</v>
      </c>
      <c r="G47" s="13"/>
      <c r="H47" s="4"/>
      <c r="I47" s="359">
        <f>'O-I (Phase 2)'!$BA47</f>
        <v>0</v>
      </c>
      <c r="J47" s="13"/>
      <c r="K47" s="4"/>
      <c r="L47" s="359">
        <f>'O-II (Phase 3)'!$BA47</f>
        <v>0</v>
      </c>
      <c r="M47" s="13"/>
      <c r="N47" s="4"/>
      <c r="O47" s="359">
        <f>'O-III'!$BA47</f>
        <v>0</v>
      </c>
      <c r="P47" s="13"/>
      <c r="Q47" s="4"/>
      <c r="R47" s="359">
        <f>'O-IV'!$BA47</f>
        <v>0</v>
      </c>
      <c r="S47" s="13"/>
      <c r="T47" s="4"/>
      <c r="U47" s="359">
        <f>'O-V'!$BA47</f>
        <v>0</v>
      </c>
      <c r="V47" s="41"/>
      <c r="W47" s="359">
        <f>F47+I47+L47+O47+R47+U47</f>
        <v>0</v>
      </c>
      <c r="AZ47" s="507"/>
    </row>
    <row r="48" spans="1:52" ht="13" x14ac:dyDescent="0.3">
      <c r="A48" s="11"/>
      <c r="B48" s="478" t="str">
        <f>'Base (Phase 1)'!B48</f>
        <v>Consultant Name - #03</v>
      </c>
      <c r="C48" s="155" t="s">
        <v>116</v>
      </c>
      <c r="D48" s="13"/>
      <c r="E48" s="4"/>
      <c r="F48" s="359">
        <f>'Base (Phase 1)'!$BA48</f>
        <v>0</v>
      </c>
      <c r="G48" s="13"/>
      <c r="H48" s="4"/>
      <c r="I48" s="359">
        <f>'O-I (Phase 2)'!$BA48</f>
        <v>0</v>
      </c>
      <c r="J48" s="13"/>
      <c r="K48" s="4"/>
      <c r="L48" s="359">
        <f>'O-II (Phase 3)'!$BA48</f>
        <v>0</v>
      </c>
      <c r="M48" s="13"/>
      <c r="N48" s="4"/>
      <c r="O48" s="359">
        <f>'O-III'!$BA48</f>
        <v>0</v>
      </c>
      <c r="P48" s="13"/>
      <c r="Q48" s="4"/>
      <c r="R48" s="359">
        <f>'O-IV'!$BA48</f>
        <v>0</v>
      </c>
      <c r="S48" s="13"/>
      <c r="T48" s="4"/>
      <c r="U48" s="359">
        <f>'O-V'!$BA48</f>
        <v>0</v>
      </c>
      <c r="V48" s="41"/>
      <c r="W48" s="359">
        <f>F48+I48+L48+O48+R48+U48</f>
        <v>0</v>
      </c>
      <c r="AZ48" s="507"/>
    </row>
    <row r="49" spans="1:52" ht="13" x14ac:dyDescent="0.3">
      <c r="A49" s="11"/>
      <c r="B49" s="478" t="str">
        <f>'Base (Phase 1)'!B49</f>
        <v>Insert line(s) for any additional Consultants</v>
      </c>
      <c r="C49" s="155" t="s">
        <v>116</v>
      </c>
      <c r="D49" s="13"/>
      <c r="E49" s="4"/>
      <c r="F49" s="359">
        <f>'Base (Phase 1)'!$BA49</f>
        <v>0</v>
      </c>
      <c r="G49" s="13"/>
      <c r="H49" s="4"/>
      <c r="I49" s="359">
        <f>'O-I (Phase 2)'!$BA49</f>
        <v>0</v>
      </c>
      <c r="J49" s="13"/>
      <c r="K49" s="4"/>
      <c r="L49" s="359">
        <f>'O-II (Phase 3)'!$BA49</f>
        <v>0</v>
      </c>
      <c r="M49" s="13"/>
      <c r="N49" s="4"/>
      <c r="O49" s="359">
        <f>'O-III'!$BA49</f>
        <v>0</v>
      </c>
      <c r="P49" s="13"/>
      <c r="Q49" s="4"/>
      <c r="R49" s="359">
        <f>'O-IV'!$BA49</f>
        <v>0</v>
      </c>
      <c r="S49" s="13"/>
      <c r="T49" s="4"/>
      <c r="U49" s="359">
        <f>'O-V'!$BA49</f>
        <v>0</v>
      </c>
      <c r="V49" s="41"/>
      <c r="W49" s="359">
        <f>F49+I49+L49+O49+R49+U49</f>
        <v>0</v>
      </c>
      <c r="AZ49" s="507"/>
    </row>
    <row r="50" spans="1:52" x14ac:dyDescent="0.25">
      <c r="A50" s="11"/>
      <c r="B50" s="6" t="s">
        <v>89</v>
      </c>
      <c r="C50" s="157"/>
      <c r="D50" s="16"/>
      <c r="E50" s="6"/>
      <c r="F50" s="360">
        <f>SUM(F46:F49)</f>
        <v>0</v>
      </c>
      <c r="G50" s="16"/>
      <c r="H50" s="6"/>
      <c r="I50" s="360">
        <f>SUM(I46:I49)</f>
        <v>0</v>
      </c>
      <c r="J50" s="16"/>
      <c r="K50" s="6"/>
      <c r="L50" s="360">
        <f>SUM(L46:L49)</f>
        <v>0</v>
      </c>
      <c r="M50" s="16"/>
      <c r="N50" s="6"/>
      <c r="O50" s="360">
        <f>SUM(O46:O49)</f>
        <v>0</v>
      </c>
      <c r="P50" s="16"/>
      <c r="Q50" s="6"/>
      <c r="R50" s="360">
        <f>SUM(R46:R49)</f>
        <v>0</v>
      </c>
      <c r="S50" s="16"/>
      <c r="T50" s="6"/>
      <c r="U50" s="360">
        <f>SUM(U46:U49)</f>
        <v>0</v>
      </c>
      <c r="V50" s="42"/>
      <c r="W50" s="360">
        <f>F50+I50+L50+O50+R50+U50</f>
        <v>0</v>
      </c>
      <c r="AZ50" s="507"/>
    </row>
    <row r="51" spans="1:52" x14ac:dyDescent="0.25">
      <c r="A51" s="26" t="s">
        <v>7</v>
      </c>
      <c r="B51" s="52"/>
      <c r="C51" s="9"/>
      <c r="D51" s="26"/>
      <c r="E51" s="52"/>
      <c r="F51" s="361"/>
      <c r="G51" s="26"/>
      <c r="H51" s="52"/>
      <c r="I51" s="53"/>
      <c r="J51" s="26"/>
      <c r="K51" s="52"/>
      <c r="L51" s="53"/>
      <c r="M51" s="26"/>
      <c r="N51" s="52"/>
      <c r="O51" s="53"/>
      <c r="P51" s="26"/>
      <c r="Q51" s="52"/>
      <c r="R51" s="53"/>
      <c r="S51" s="26"/>
      <c r="T51" s="52"/>
      <c r="U51" s="54"/>
      <c r="V51" s="55"/>
      <c r="W51" s="361"/>
    </row>
    <row r="52" spans="1:52" ht="13" x14ac:dyDescent="0.3">
      <c r="A52" s="11"/>
      <c r="B52" s="478" t="str">
        <f>'Base (Phase 1)'!B52</f>
        <v>Materials/Supplies</v>
      </c>
      <c r="C52" s="155" t="s">
        <v>111</v>
      </c>
      <c r="D52" s="11"/>
      <c r="E52" s="2"/>
      <c r="F52" s="359">
        <f>'Base (Phase 1)'!$BA52</f>
        <v>0</v>
      </c>
      <c r="G52" s="11"/>
      <c r="H52" s="2"/>
      <c r="I52" s="359">
        <f>'O-I (Phase 2)'!$BA52</f>
        <v>0</v>
      </c>
      <c r="J52" s="11"/>
      <c r="K52" s="2"/>
      <c r="L52" s="359">
        <f>'O-II (Phase 3)'!$BA52</f>
        <v>0</v>
      </c>
      <c r="M52" s="11"/>
      <c r="N52" s="2"/>
      <c r="O52" s="359">
        <f>'O-III'!$BA52</f>
        <v>0</v>
      </c>
      <c r="P52" s="11"/>
      <c r="Q52" s="2"/>
      <c r="R52" s="359">
        <f>'O-IV'!$BA52</f>
        <v>0</v>
      </c>
      <c r="S52" s="11"/>
      <c r="T52" s="2"/>
      <c r="U52" s="359">
        <f>'O-V'!$BA52</f>
        <v>0</v>
      </c>
      <c r="V52" s="41"/>
      <c r="W52" s="359">
        <f>F52+I52+L52+O52+R52+U52</f>
        <v>0</v>
      </c>
    </row>
    <row r="53" spans="1:52" ht="13" x14ac:dyDescent="0.3">
      <c r="A53" s="11"/>
      <c r="B53" s="478" t="str">
        <f>'Base (Phase 1)'!B53</f>
        <v>Equipment</v>
      </c>
      <c r="C53" s="155" t="s">
        <v>112</v>
      </c>
      <c r="D53" s="11"/>
      <c r="E53" s="2"/>
      <c r="F53" s="359">
        <f>'Base (Phase 1)'!$BA53</f>
        <v>0</v>
      </c>
      <c r="G53" s="11"/>
      <c r="H53" s="2"/>
      <c r="I53" s="359">
        <f>'O-I (Phase 2)'!$BA53</f>
        <v>0</v>
      </c>
      <c r="J53" s="11"/>
      <c r="K53" s="2"/>
      <c r="L53" s="359">
        <f>'O-II (Phase 3)'!$BA53</f>
        <v>0</v>
      </c>
      <c r="M53" s="11"/>
      <c r="N53" s="2"/>
      <c r="O53" s="359">
        <f>'O-III'!$BA53</f>
        <v>0</v>
      </c>
      <c r="P53" s="11"/>
      <c r="Q53" s="2"/>
      <c r="R53" s="359">
        <f>'O-IV'!$BA53</f>
        <v>0</v>
      </c>
      <c r="S53" s="11"/>
      <c r="T53" s="2"/>
      <c r="U53" s="359">
        <f>'O-V'!$BA53</f>
        <v>0</v>
      </c>
      <c r="V53" s="41"/>
      <c r="W53" s="359">
        <f>F53+I53+L53+O53+R53+U53</f>
        <v>0</v>
      </c>
    </row>
    <row r="54" spans="1:52" ht="13" x14ac:dyDescent="0.3">
      <c r="A54" s="11"/>
      <c r="B54" s="478" t="str">
        <f>'Base (Phase 1)'!B54</f>
        <v>Travel</v>
      </c>
      <c r="C54" s="155" t="s">
        <v>114</v>
      </c>
      <c r="D54" s="11"/>
      <c r="E54" s="2"/>
      <c r="F54" s="359">
        <f>'Base (Phase 1)'!$BA54</f>
        <v>0</v>
      </c>
      <c r="G54" s="11"/>
      <c r="H54" s="2"/>
      <c r="I54" s="359">
        <f>'O-I (Phase 2)'!$BA54</f>
        <v>0</v>
      </c>
      <c r="J54" s="11"/>
      <c r="K54" s="2"/>
      <c r="L54" s="359">
        <f>'O-II (Phase 3)'!$BA54</f>
        <v>0</v>
      </c>
      <c r="M54" s="11"/>
      <c r="N54" s="2"/>
      <c r="O54" s="359">
        <f>'O-III'!$BA54</f>
        <v>0</v>
      </c>
      <c r="P54" s="11"/>
      <c r="Q54" s="2"/>
      <c r="R54" s="359">
        <f>'O-IV'!$BA54</f>
        <v>0</v>
      </c>
      <c r="S54" s="11"/>
      <c r="T54" s="2"/>
      <c r="U54" s="359">
        <f>'O-V'!$BA54</f>
        <v>0</v>
      </c>
      <c r="V54" s="41"/>
      <c r="W54" s="359">
        <f>F54+I54+L54+O54+R54+U54</f>
        <v>0</v>
      </c>
    </row>
    <row r="55" spans="1:52" ht="13" x14ac:dyDescent="0.3">
      <c r="A55" s="11"/>
      <c r="B55" s="478" t="str">
        <f>'Base (Phase 1)'!B55</f>
        <v>Animal Related (non-Labor)</v>
      </c>
      <c r="C55" s="155" t="s">
        <v>360</v>
      </c>
      <c r="D55" s="11"/>
      <c r="E55" s="2"/>
      <c r="F55" s="359">
        <f>'Base (Phase 1)'!$BA55</f>
        <v>0</v>
      </c>
      <c r="G55" s="11"/>
      <c r="H55" s="2"/>
      <c r="I55" s="359">
        <f>'O-I (Phase 2)'!$BA55</f>
        <v>0</v>
      </c>
      <c r="J55" s="11"/>
      <c r="K55" s="2"/>
      <c r="L55" s="359">
        <f>'O-II (Phase 3)'!$BA55</f>
        <v>0</v>
      </c>
      <c r="M55" s="11"/>
      <c r="N55" s="2"/>
      <c r="O55" s="359">
        <f>'O-III'!$BA55</f>
        <v>0</v>
      </c>
      <c r="P55" s="11"/>
      <c r="Q55" s="2"/>
      <c r="R55" s="359">
        <f>'O-IV'!$BA55</f>
        <v>0</v>
      </c>
      <c r="S55" s="11"/>
      <c r="T55" s="2"/>
      <c r="U55" s="359">
        <f>'O-V'!$BA55</f>
        <v>0</v>
      </c>
      <c r="V55" s="41"/>
      <c r="W55" s="359">
        <f t="shared" ref="W55:W56" si="7">F55+I55+L55+O55+R55+U55</f>
        <v>0</v>
      </c>
    </row>
    <row r="56" spans="1:52" ht="13" x14ac:dyDescent="0.3">
      <c r="A56" s="11"/>
      <c r="B56" s="478" t="str">
        <f>'Base (Phase 1)'!B56</f>
        <v>Human Subjects Research (non-Labor)</v>
      </c>
      <c r="C56" s="155" t="s">
        <v>361</v>
      </c>
      <c r="D56" s="11"/>
      <c r="E56" s="2"/>
      <c r="F56" s="359">
        <f>'Base (Phase 1)'!$BA56</f>
        <v>0</v>
      </c>
      <c r="G56" s="11"/>
      <c r="H56" s="2"/>
      <c r="I56" s="359">
        <f>'O-I (Phase 2)'!$BA56</f>
        <v>0</v>
      </c>
      <c r="J56" s="11"/>
      <c r="K56" s="2"/>
      <c r="L56" s="359">
        <f>'O-II (Phase 3)'!$BA56</f>
        <v>0</v>
      </c>
      <c r="M56" s="11"/>
      <c r="N56" s="2"/>
      <c r="O56" s="359">
        <f>'O-III'!$BA56</f>
        <v>0</v>
      </c>
      <c r="P56" s="11"/>
      <c r="Q56" s="2"/>
      <c r="R56" s="359">
        <f>'O-IV'!$BA56</f>
        <v>0</v>
      </c>
      <c r="S56" s="11"/>
      <c r="T56" s="2"/>
      <c r="U56" s="359">
        <f>'O-V'!$BA56</f>
        <v>0</v>
      </c>
      <c r="V56" s="41"/>
      <c r="W56" s="359">
        <f t="shared" si="7"/>
        <v>0</v>
      </c>
    </row>
    <row r="57" spans="1:52" ht="13" x14ac:dyDescent="0.3">
      <c r="A57" s="11"/>
      <c r="B57" s="478" t="str">
        <f>'Base (Phase 1)'!B57</f>
        <v>Insert line(s) for any other types of ODCs</v>
      </c>
      <c r="C57" s="155" t="s">
        <v>113</v>
      </c>
      <c r="D57" s="11"/>
      <c r="E57" s="2"/>
      <c r="F57" s="359">
        <f>'Base (Phase 1)'!$BA57</f>
        <v>0</v>
      </c>
      <c r="G57" s="11"/>
      <c r="H57" s="2"/>
      <c r="I57" s="359">
        <f>'O-I (Phase 2)'!$BA57</f>
        <v>0</v>
      </c>
      <c r="J57" s="11"/>
      <c r="K57" s="2"/>
      <c r="L57" s="359">
        <f>'O-II (Phase 3)'!$BA57</f>
        <v>0</v>
      </c>
      <c r="M57" s="11"/>
      <c r="N57" s="2"/>
      <c r="O57" s="359">
        <f>'O-III'!$BA57</f>
        <v>0</v>
      </c>
      <c r="P57" s="11"/>
      <c r="Q57" s="2"/>
      <c r="R57" s="359">
        <f>'O-IV'!$BA57</f>
        <v>0</v>
      </c>
      <c r="S57" s="11"/>
      <c r="T57" s="2"/>
      <c r="U57" s="359">
        <f>'O-V'!$BA57</f>
        <v>0</v>
      </c>
      <c r="V57" s="41"/>
      <c r="W57" s="359">
        <f>F57+I57+L57+O57+R57+U57</f>
        <v>0</v>
      </c>
    </row>
    <row r="58" spans="1:52" x14ac:dyDescent="0.25">
      <c r="A58" s="11"/>
      <c r="B58" s="6" t="s">
        <v>50</v>
      </c>
      <c r="C58" s="10"/>
      <c r="D58" s="16"/>
      <c r="E58" s="6"/>
      <c r="F58" s="360">
        <f>SUM(F52:F57)</f>
        <v>0</v>
      </c>
      <c r="G58" s="16"/>
      <c r="H58" s="6"/>
      <c r="I58" s="360">
        <f>SUM(I52:I57)</f>
        <v>0</v>
      </c>
      <c r="J58" s="16"/>
      <c r="K58" s="6"/>
      <c r="L58" s="360">
        <f>SUM(L52:L57)</f>
        <v>0</v>
      </c>
      <c r="M58" s="16"/>
      <c r="N58" s="6"/>
      <c r="O58" s="360">
        <f>SUM(O52:O57)</f>
        <v>0</v>
      </c>
      <c r="P58" s="16"/>
      <c r="Q58" s="6"/>
      <c r="R58" s="360">
        <f>SUM(R52:R57)</f>
        <v>0</v>
      </c>
      <c r="S58" s="16"/>
      <c r="T58" s="6"/>
      <c r="U58" s="360">
        <f>SUM(U52:U57)</f>
        <v>0</v>
      </c>
      <c r="V58" s="42"/>
      <c r="W58" s="360">
        <f>F58+I58+L58+O58+R58+U58</f>
        <v>0</v>
      </c>
    </row>
    <row r="59" spans="1:52" x14ac:dyDescent="0.25">
      <c r="A59" s="26" t="s">
        <v>84</v>
      </c>
      <c r="B59" s="2"/>
      <c r="C59" s="9"/>
      <c r="D59" s="423"/>
      <c r="E59" s="422"/>
      <c r="F59" s="359"/>
      <c r="G59" s="11"/>
      <c r="H59" s="2"/>
      <c r="I59" s="12"/>
      <c r="J59" s="11"/>
      <c r="K59" s="2"/>
      <c r="L59" s="53"/>
      <c r="M59" s="422"/>
      <c r="N59" s="2"/>
      <c r="O59" s="12"/>
      <c r="P59" s="11"/>
      <c r="Q59" s="2"/>
      <c r="R59" s="12"/>
      <c r="S59" s="15"/>
      <c r="T59" s="8"/>
      <c r="U59" s="422"/>
      <c r="V59" s="40"/>
      <c r="W59" s="359"/>
      <c r="AB59" s="427"/>
      <c r="AC59" s="427"/>
      <c r="AJ59" s="427"/>
      <c r="AK59" s="427"/>
      <c r="AR59" s="427"/>
      <c r="AS59" s="427"/>
    </row>
    <row r="60" spans="1:52" x14ac:dyDescent="0.25">
      <c r="A60" s="11"/>
      <c r="B60" s="478" t="str">
        <f>'Base (Phase 1)'!B60</f>
        <v>Insert M/H O/H rate title</v>
      </c>
      <c r="C60" s="9"/>
      <c r="D60" s="15"/>
      <c r="E60" s="8"/>
      <c r="F60" s="359">
        <f>'Base (Phase 1)'!$BA60</f>
        <v>0</v>
      </c>
      <c r="G60" s="15"/>
      <c r="H60" s="8"/>
      <c r="I60" s="359">
        <f>'O-I (Phase 2)'!$BA60</f>
        <v>0</v>
      </c>
      <c r="J60" s="15"/>
      <c r="K60" s="8"/>
      <c r="L60" s="359">
        <f>'O-II (Phase 3)'!$BA60</f>
        <v>0</v>
      </c>
      <c r="M60" s="15"/>
      <c r="N60" s="8"/>
      <c r="O60" s="359">
        <f>'O-III'!$BA60</f>
        <v>0</v>
      </c>
      <c r="P60" s="15"/>
      <c r="Q60" s="8"/>
      <c r="R60" s="359">
        <f>'O-IV'!$BA60</f>
        <v>0</v>
      </c>
      <c r="S60" s="15"/>
      <c r="T60" s="8"/>
      <c r="U60" s="359">
        <f>'O-V'!$BA60</f>
        <v>0</v>
      </c>
      <c r="V60" s="41"/>
      <c r="W60" s="359">
        <f>F60+I60+L60+O60+R60+U60</f>
        <v>0</v>
      </c>
    </row>
    <row r="61" spans="1:52" x14ac:dyDescent="0.25">
      <c r="A61" s="11"/>
      <c r="B61" s="478" t="str">
        <f>'Base (Phase 1)'!B61</f>
        <v>Insert line(s) &amp; title(s) for any other M/H O/H rates</v>
      </c>
      <c r="C61" s="9"/>
      <c r="D61" s="15"/>
      <c r="E61" s="8"/>
      <c r="F61" s="359">
        <f>'Base (Phase 1)'!$BA61</f>
        <v>0</v>
      </c>
      <c r="G61" s="15"/>
      <c r="H61" s="8"/>
      <c r="I61" s="359">
        <f>'O-I (Phase 2)'!$BA61</f>
        <v>0</v>
      </c>
      <c r="J61" s="15"/>
      <c r="K61" s="8"/>
      <c r="L61" s="359">
        <f>'O-II (Phase 3)'!$BA61</f>
        <v>0</v>
      </c>
      <c r="M61" s="15"/>
      <c r="N61" s="8"/>
      <c r="O61" s="359">
        <f>'O-III'!$BA61</f>
        <v>0</v>
      </c>
      <c r="P61" s="15"/>
      <c r="Q61" s="8"/>
      <c r="R61" s="359">
        <f>'O-IV'!$BA61</f>
        <v>0</v>
      </c>
      <c r="S61" s="15"/>
      <c r="T61" s="8"/>
      <c r="U61" s="359">
        <f>'O-V'!$BA61</f>
        <v>0</v>
      </c>
      <c r="V61" s="41"/>
      <c r="W61" s="359">
        <f>F61+I61+L61+O61+R61+U61</f>
        <v>0</v>
      </c>
    </row>
    <row r="62" spans="1:52" x14ac:dyDescent="0.25">
      <c r="A62" s="11"/>
      <c r="B62" s="6" t="s">
        <v>46</v>
      </c>
      <c r="C62" s="10"/>
      <c r="D62" s="16"/>
      <c r="E62" s="6"/>
      <c r="F62" s="360">
        <f>SUM(F60:F61)</f>
        <v>0</v>
      </c>
      <c r="G62" s="16"/>
      <c r="H62" s="6"/>
      <c r="I62" s="360">
        <f>SUM(I60:I61)</f>
        <v>0</v>
      </c>
      <c r="J62" s="16"/>
      <c r="K62" s="6"/>
      <c r="L62" s="360">
        <f>SUM(L60:L61)</f>
        <v>0</v>
      </c>
      <c r="M62" s="16"/>
      <c r="N62" s="6"/>
      <c r="O62" s="360">
        <f>SUM(O60:O61)</f>
        <v>0</v>
      </c>
      <c r="P62" s="16"/>
      <c r="Q62" s="6"/>
      <c r="R62" s="360">
        <f>SUM(R60:R61)</f>
        <v>0</v>
      </c>
      <c r="S62" s="16"/>
      <c r="T62" s="6"/>
      <c r="U62" s="360">
        <f>SUM(U60:U61)</f>
        <v>0</v>
      </c>
      <c r="V62" s="42"/>
      <c r="W62" s="360">
        <f>F62+I62+L62+O62+R62+U62</f>
        <v>0</v>
      </c>
    </row>
    <row r="63" spans="1:52" s="36" customFormat="1" ht="13" x14ac:dyDescent="0.3">
      <c r="A63" s="384" t="s">
        <v>30</v>
      </c>
      <c r="B63" s="385"/>
      <c r="C63" s="386"/>
      <c r="D63" s="384"/>
      <c r="E63" s="385"/>
      <c r="F63" s="407">
        <f>F32+F35+F38+F44+F50+F58+F62</f>
        <v>0</v>
      </c>
      <c r="G63" s="384"/>
      <c r="H63" s="385"/>
      <c r="I63" s="407">
        <f>I32+I35+I38+I44+I50+I58+I62</f>
        <v>0</v>
      </c>
      <c r="J63" s="384"/>
      <c r="K63" s="385"/>
      <c r="L63" s="407">
        <f>L32+L35+L38+L44+L50+L58+L62</f>
        <v>0</v>
      </c>
      <c r="M63" s="384"/>
      <c r="N63" s="385"/>
      <c r="O63" s="407">
        <f>O32+O35+O38+O44+O50+O58+O62</f>
        <v>0</v>
      </c>
      <c r="P63" s="384"/>
      <c r="Q63" s="385"/>
      <c r="R63" s="407">
        <f>R32+R35+R38+R44+R50+R58+R62</f>
        <v>0</v>
      </c>
      <c r="S63" s="384"/>
      <c r="T63" s="385"/>
      <c r="U63" s="407">
        <f>U32+U35+U38+U44+U50+U58+U62</f>
        <v>0</v>
      </c>
      <c r="V63" s="411"/>
      <c r="W63" s="407">
        <f>F63+I63+L63+O63+R63+U63</f>
        <v>0</v>
      </c>
    </row>
    <row r="64" spans="1:52" x14ac:dyDescent="0.25">
      <c r="A64" s="26" t="s">
        <v>85</v>
      </c>
      <c r="B64" s="2"/>
      <c r="C64" s="9"/>
      <c r="D64" s="423"/>
      <c r="E64" s="422"/>
      <c r="F64" s="359"/>
      <c r="G64" s="11"/>
      <c r="H64" s="2"/>
      <c r="I64" s="12"/>
      <c r="J64" s="11"/>
      <c r="K64" s="2"/>
      <c r="L64" s="53"/>
      <c r="M64" s="422"/>
      <c r="N64" s="2"/>
      <c r="O64" s="12"/>
      <c r="P64" s="11"/>
      <c r="Q64" s="2"/>
      <c r="R64" s="12"/>
      <c r="S64" s="8"/>
      <c r="T64" s="8"/>
      <c r="U64" s="422"/>
      <c r="V64" s="40"/>
      <c r="W64" s="359"/>
      <c r="AB64" s="427"/>
      <c r="AC64" s="427"/>
      <c r="AJ64" s="427"/>
      <c r="AK64" s="427"/>
      <c r="AR64" s="427"/>
      <c r="AS64" s="427"/>
    </row>
    <row r="65" spans="1:45" x14ac:dyDescent="0.25">
      <c r="A65" s="11"/>
      <c r="B65" s="478" t="str">
        <f>'Base (Phase 1)'!B65</f>
        <v>G&amp;A</v>
      </c>
      <c r="C65" s="9"/>
      <c r="D65" s="15"/>
      <c r="E65" s="8"/>
      <c r="F65" s="359">
        <f>'Base (Phase 1)'!$BA65</f>
        <v>0</v>
      </c>
      <c r="G65" s="15"/>
      <c r="H65" s="8"/>
      <c r="I65" s="359">
        <f>'O-I (Phase 2)'!$BA65</f>
        <v>0</v>
      </c>
      <c r="J65" s="15"/>
      <c r="K65" s="8"/>
      <c r="L65" s="359">
        <f>'O-II (Phase 3)'!$BA65</f>
        <v>0</v>
      </c>
      <c r="M65" s="15"/>
      <c r="N65" s="8"/>
      <c r="O65" s="359">
        <f>'O-III'!$BA65</f>
        <v>0</v>
      </c>
      <c r="P65" s="15"/>
      <c r="Q65" s="8"/>
      <c r="R65" s="359">
        <f>'O-IV'!$BA65</f>
        <v>0</v>
      </c>
      <c r="S65" s="15"/>
      <c r="T65" s="8"/>
      <c r="U65" s="359">
        <f>'O-V'!$BA65</f>
        <v>0</v>
      </c>
      <c r="V65" s="41"/>
      <c r="W65" s="359">
        <f>F65+I65+L65+O65+R65+U65</f>
        <v>0</v>
      </c>
    </row>
    <row r="66" spans="1:45" x14ac:dyDescent="0.25">
      <c r="A66" s="11"/>
      <c r="B66" s="478" t="str">
        <f>'Base (Phase 1)'!B66</f>
        <v>Insert line(s) &amp; title(s) for any other G&amp;A rates</v>
      </c>
      <c r="C66" s="9"/>
      <c r="D66" s="15"/>
      <c r="E66" s="8"/>
      <c r="F66" s="359">
        <f>'Base (Phase 1)'!$BA66</f>
        <v>0</v>
      </c>
      <c r="G66" s="15"/>
      <c r="H66" s="8"/>
      <c r="I66" s="359">
        <f>'O-I (Phase 2)'!$BA66</f>
        <v>0</v>
      </c>
      <c r="J66" s="15"/>
      <c r="K66" s="8"/>
      <c r="L66" s="359">
        <f>'O-II (Phase 3)'!$BA66</f>
        <v>0</v>
      </c>
      <c r="M66" s="15"/>
      <c r="N66" s="8"/>
      <c r="O66" s="359">
        <f>'O-III'!$BA66</f>
        <v>0</v>
      </c>
      <c r="P66" s="15"/>
      <c r="Q66" s="8"/>
      <c r="R66" s="359">
        <f>'O-IV'!$BA66</f>
        <v>0</v>
      </c>
      <c r="S66" s="15"/>
      <c r="T66" s="8"/>
      <c r="U66" s="359">
        <f>'O-V'!$BA66</f>
        <v>0</v>
      </c>
      <c r="V66" s="41"/>
      <c r="W66" s="359">
        <f>F66+I66+L66+O66+R66+U66</f>
        <v>0</v>
      </c>
    </row>
    <row r="67" spans="1:45" x14ac:dyDescent="0.25">
      <c r="A67" s="11"/>
      <c r="B67" s="6" t="s">
        <v>51</v>
      </c>
      <c r="C67" s="10"/>
      <c r="D67" s="16"/>
      <c r="E67" s="6"/>
      <c r="F67" s="360">
        <f>SUM(F65:F66)</f>
        <v>0</v>
      </c>
      <c r="G67" s="16"/>
      <c r="H67" s="6"/>
      <c r="I67" s="360">
        <f>SUM(I65:I66)</f>
        <v>0</v>
      </c>
      <c r="J67" s="16"/>
      <c r="K67" s="6"/>
      <c r="L67" s="360">
        <f>SUM(L65:L66)</f>
        <v>0</v>
      </c>
      <c r="M67" s="16"/>
      <c r="N67" s="6"/>
      <c r="O67" s="360">
        <f>SUM(O65:O66)</f>
        <v>0</v>
      </c>
      <c r="P67" s="16"/>
      <c r="Q67" s="6"/>
      <c r="R67" s="360">
        <f>SUM(R65:R66)</f>
        <v>0</v>
      </c>
      <c r="S67" s="16"/>
      <c r="T67" s="6"/>
      <c r="U67" s="360">
        <f>SUM(U65:U66)</f>
        <v>0</v>
      </c>
      <c r="V67" s="42"/>
      <c r="W67" s="360">
        <f>F67+I67+L67+O67+R67+U67</f>
        <v>0</v>
      </c>
    </row>
    <row r="68" spans="1:45" s="36" customFormat="1" ht="13" x14ac:dyDescent="0.3">
      <c r="A68" s="384" t="s">
        <v>30</v>
      </c>
      <c r="B68" s="385"/>
      <c r="C68" s="386"/>
      <c r="D68" s="384"/>
      <c r="E68" s="385"/>
      <c r="F68" s="407">
        <f>F32+F35+F38+F44+F50+F58+F62+F67</f>
        <v>0</v>
      </c>
      <c r="G68" s="384"/>
      <c r="H68" s="385"/>
      <c r="I68" s="407">
        <f>I32+I35+I38+I44+I50+I58+I62+I67</f>
        <v>0</v>
      </c>
      <c r="J68" s="384"/>
      <c r="K68" s="385"/>
      <c r="L68" s="407">
        <f>L32+L35+L38+L44+L50+L58+L62+L67</f>
        <v>0</v>
      </c>
      <c r="M68" s="384"/>
      <c r="N68" s="385"/>
      <c r="O68" s="407">
        <f>O32+O35+O38+O44+O50+O58+O62+O67</f>
        <v>0</v>
      </c>
      <c r="P68" s="384"/>
      <c r="Q68" s="385"/>
      <c r="R68" s="407">
        <f>R32+R35+R38+R44+R50+R58+R62+R67</f>
        <v>0</v>
      </c>
      <c r="S68" s="384"/>
      <c r="T68" s="385"/>
      <c r="U68" s="407">
        <f>U32+U35+U38+U44+U50+U58+U62+U67</f>
        <v>0</v>
      </c>
      <c r="V68" s="411"/>
      <c r="W68" s="407">
        <f>F68+I68+L68+O68+R68+U68</f>
        <v>0</v>
      </c>
    </row>
    <row r="69" spans="1:45" x14ac:dyDescent="0.25">
      <c r="A69" s="26" t="s">
        <v>86</v>
      </c>
      <c r="B69" s="2"/>
      <c r="C69" s="9"/>
      <c r="D69" s="423"/>
      <c r="E69" s="422"/>
      <c r="F69" s="359"/>
      <c r="G69" s="11"/>
      <c r="H69" s="2"/>
      <c r="I69" s="12"/>
      <c r="J69" s="11"/>
      <c r="K69" s="2"/>
      <c r="L69" s="53"/>
      <c r="M69" s="422"/>
      <c r="N69" s="2"/>
      <c r="O69" s="12"/>
      <c r="P69" s="11"/>
      <c r="Q69" s="2"/>
      <c r="R69" s="12"/>
      <c r="S69" s="8"/>
      <c r="T69" s="8"/>
      <c r="U69" s="422"/>
      <c r="V69" s="40"/>
      <c r="W69" s="359"/>
      <c r="AB69" s="427"/>
      <c r="AC69" s="427"/>
      <c r="AJ69" s="427"/>
      <c r="AK69" s="427"/>
      <c r="AR69" s="427"/>
      <c r="AS69" s="427"/>
    </row>
    <row r="70" spans="1:45" x14ac:dyDescent="0.25">
      <c r="A70" s="11"/>
      <c r="B70" s="478" t="str">
        <f>'Base (Phase 1)'!B70</f>
        <v>Insert COM rate title</v>
      </c>
      <c r="C70" s="9"/>
      <c r="D70" s="15"/>
      <c r="E70" s="8"/>
      <c r="F70" s="359">
        <f>'Base (Phase 1)'!$BA70</f>
        <v>0</v>
      </c>
      <c r="G70" s="15"/>
      <c r="H70" s="8"/>
      <c r="I70" s="359">
        <f>'O-I (Phase 2)'!$BA70</f>
        <v>0</v>
      </c>
      <c r="J70" s="15"/>
      <c r="K70" s="8"/>
      <c r="L70" s="359">
        <f>'O-II (Phase 3)'!$BA70</f>
        <v>0</v>
      </c>
      <c r="M70" s="15"/>
      <c r="N70" s="8"/>
      <c r="O70" s="359">
        <f>'O-III'!$BA70</f>
        <v>0</v>
      </c>
      <c r="P70" s="15"/>
      <c r="Q70" s="8"/>
      <c r="R70" s="359">
        <f>'O-IV'!$BA70</f>
        <v>0</v>
      </c>
      <c r="S70" s="15"/>
      <c r="T70" s="8"/>
      <c r="U70" s="359">
        <f>'O-V'!$BA70</f>
        <v>0</v>
      </c>
      <c r="V70" s="41"/>
      <c r="W70" s="359">
        <f t="shared" ref="W70:W75" si="8">F70+I70+L70+O70+R70+U70</f>
        <v>0</v>
      </c>
    </row>
    <row r="71" spans="1:45" x14ac:dyDescent="0.25">
      <c r="A71" s="11"/>
      <c r="B71" s="478" t="str">
        <f>'Base (Phase 1)'!B71</f>
        <v>Insert line(s) &amp; title(s) for any other COM rates</v>
      </c>
      <c r="C71" s="9"/>
      <c r="D71" s="15"/>
      <c r="E71" s="8"/>
      <c r="F71" s="359">
        <f>'Base (Phase 1)'!$BA71</f>
        <v>0</v>
      </c>
      <c r="G71" s="15"/>
      <c r="H71" s="8"/>
      <c r="I71" s="359">
        <f>'O-I (Phase 2)'!$BA71</f>
        <v>0</v>
      </c>
      <c r="J71" s="15"/>
      <c r="K71" s="8"/>
      <c r="L71" s="359">
        <f>'O-II (Phase 3)'!$BA71</f>
        <v>0</v>
      </c>
      <c r="M71" s="15"/>
      <c r="N71" s="8"/>
      <c r="O71" s="359">
        <f>'O-III'!$BA71</f>
        <v>0</v>
      </c>
      <c r="P71" s="15"/>
      <c r="Q71" s="8"/>
      <c r="R71" s="359">
        <f>'O-IV'!$BA71</f>
        <v>0</v>
      </c>
      <c r="S71" s="15"/>
      <c r="T71" s="8"/>
      <c r="U71" s="359">
        <f>'O-V'!$BA71</f>
        <v>0</v>
      </c>
      <c r="V71" s="41"/>
      <c r="W71" s="359">
        <f t="shared" si="8"/>
        <v>0</v>
      </c>
    </row>
    <row r="72" spans="1:45" x14ac:dyDescent="0.25">
      <c r="A72" s="11"/>
      <c r="B72" s="6" t="s">
        <v>32</v>
      </c>
      <c r="C72" s="10"/>
      <c r="D72" s="16"/>
      <c r="E72" s="6"/>
      <c r="F72" s="360">
        <f>SUM(F70:F71)</f>
        <v>0</v>
      </c>
      <c r="G72" s="16"/>
      <c r="H72" s="6"/>
      <c r="I72" s="360">
        <f>SUM(I70:I71)</f>
        <v>0</v>
      </c>
      <c r="J72" s="16"/>
      <c r="K72" s="6"/>
      <c r="L72" s="360">
        <f>SUM(L70:L71)</f>
        <v>0</v>
      </c>
      <c r="M72" s="16"/>
      <c r="N72" s="6"/>
      <c r="O72" s="360">
        <f>SUM(O70:O71)</f>
        <v>0</v>
      </c>
      <c r="P72" s="16"/>
      <c r="Q72" s="6"/>
      <c r="R72" s="360">
        <f>SUM(R70:R71)</f>
        <v>0</v>
      </c>
      <c r="S72" s="16"/>
      <c r="T72" s="6"/>
      <c r="U72" s="360">
        <f>SUM(U70:U71)</f>
        <v>0</v>
      </c>
      <c r="V72" s="42"/>
      <c r="W72" s="360">
        <f t="shared" si="8"/>
        <v>0</v>
      </c>
    </row>
    <row r="73" spans="1:45" x14ac:dyDescent="0.25">
      <c r="A73" s="27" t="s">
        <v>31</v>
      </c>
      <c r="B73" s="21"/>
      <c r="C73" s="22"/>
      <c r="D73" s="23"/>
      <c r="E73" s="21"/>
      <c r="F73" s="362">
        <f>'Base (Phase 1)'!$BA73</f>
        <v>0</v>
      </c>
      <c r="G73" s="23"/>
      <c r="H73" s="21"/>
      <c r="I73" s="362">
        <f>'O-I (Phase 2)'!$BA73</f>
        <v>0</v>
      </c>
      <c r="J73" s="23"/>
      <c r="K73" s="21"/>
      <c r="L73" s="362">
        <f>'O-II (Phase 3)'!$BA73</f>
        <v>0</v>
      </c>
      <c r="M73" s="23"/>
      <c r="N73" s="21"/>
      <c r="O73" s="362">
        <f>'O-III'!$BA73</f>
        <v>0</v>
      </c>
      <c r="P73" s="23"/>
      <c r="Q73" s="21"/>
      <c r="R73" s="362">
        <f>'O-IV'!$BA73</f>
        <v>0</v>
      </c>
      <c r="S73" s="23"/>
      <c r="T73" s="21"/>
      <c r="U73" s="362">
        <f>'O-V'!$BA73</f>
        <v>0</v>
      </c>
      <c r="V73" s="43"/>
      <c r="W73" s="419">
        <f t="shared" si="8"/>
        <v>0</v>
      </c>
    </row>
    <row r="74" spans="1:45" ht="13" thickBot="1" x14ac:dyDescent="0.3">
      <c r="A74" s="45" t="s">
        <v>448</v>
      </c>
      <c r="B74" s="28"/>
      <c r="C74" s="773" t="s">
        <v>91</v>
      </c>
      <c r="D74" s="408"/>
      <c r="E74" s="48"/>
      <c r="F74" s="409">
        <f>'Base (Phase 1)'!$BA74</f>
        <v>0</v>
      </c>
      <c r="G74" s="408"/>
      <c r="H74" s="48"/>
      <c r="I74" s="409">
        <f>'O-I (Phase 2)'!$BA74</f>
        <v>0</v>
      </c>
      <c r="J74" s="408"/>
      <c r="K74" s="48"/>
      <c r="L74" s="409">
        <f>'O-II (Phase 3)'!$BA74</f>
        <v>0</v>
      </c>
      <c r="M74" s="408"/>
      <c r="N74" s="48"/>
      <c r="O74" s="409">
        <f>'O-III'!$BA74</f>
        <v>0</v>
      </c>
      <c r="P74" s="408"/>
      <c r="Q74" s="48"/>
      <c r="R74" s="409">
        <f>'O-IV'!$BA74</f>
        <v>0</v>
      </c>
      <c r="S74" s="408"/>
      <c r="T74" s="48"/>
      <c r="U74" s="409">
        <f>'O-V'!$BA74</f>
        <v>0</v>
      </c>
      <c r="V74" s="46"/>
      <c r="W74" s="420">
        <f t="shared" si="8"/>
        <v>0</v>
      </c>
    </row>
    <row r="75" spans="1:45" ht="13" thickBot="1" x14ac:dyDescent="0.3">
      <c r="A75" s="47" t="s">
        <v>449</v>
      </c>
      <c r="B75" s="400"/>
      <c r="C75" s="401"/>
      <c r="D75" s="399"/>
      <c r="E75" s="401"/>
      <c r="F75" s="410">
        <f>SUM(F73:F74)</f>
        <v>0</v>
      </c>
      <c r="G75" s="404"/>
      <c r="H75" s="401"/>
      <c r="I75" s="410">
        <f>SUM(I73:I74)</f>
        <v>0</v>
      </c>
      <c r="J75" s="399"/>
      <c r="K75" s="401"/>
      <c r="L75" s="410">
        <f>SUM(L73:L74)</f>
        <v>0</v>
      </c>
      <c r="M75" s="399"/>
      <c r="N75" s="401"/>
      <c r="O75" s="410">
        <f>SUM(O73:O74)</f>
        <v>0</v>
      </c>
      <c r="P75" s="399"/>
      <c r="Q75" s="401"/>
      <c r="R75" s="410">
        <f>SUM(R73:R74)</f>
        <v>0</v>
      </c>
      <c r="S75" s="399"/>
      <c r="T75" s="401"/>
      <c r="U75" s="410">
        <f>SUM(U73:U74)</f>
        <v>0</v>
      </c>
      <c r="V75" s="405"/>
      <c r="W75" s="410">
        <f t="shared" si="8"/>
        <v>0</v>
      </c>
    </row>
    <row r="76" spans="1:45" x14ac:dyDescent="0.25">
      <c r="F76" s="149"/>
    </row>
    <row r="77" spans="1:45" ht="99" customHeight="1" x14ac:dyDescent="0.25">
      <c r="A77" s="167" t="s">
        <v>120</v>
      </c>
      <c r="B77" s="664" t="s">
        <v>146</v>
      </c>
      <c r="C77" s="704"/>
      <c r="D77" s="704"/>
      <c r="E77" s="704"/>
      <c r="F77" s="704"/>
      <c r="G77" s="704"/>
      <c r="H77" s="704"/>
      <c r="I77" s="704"/>
      <c r="J77" s="704"/>
      <c r="K77" s="704"/>
      <c r="L77" s="704"/>
      <c r="M77" s="704"/>
      <c r="N77" s="704"/>
      <c r="O77" s="704"/>
      <c r="P77" s="704"/>
      <c r="Q77" s="704"/>
      <c r="R77" s="704"/>
      <c r="S77" s="704"/>
      <c r="T77" s="704"/>
      <c r="U77" s="704"/>
      <c r="V77" s="704"/>
      <c r="W77" s="704"/>
    </row>
    <row r="78" spans="1:45" ht="15" customHeight="1" x14ac:dyDescent="0.3">
      <c r="A78" s="36" t="s">
        <v>58</v>
      </c>
      <c r="B78" s="36" t="s">
        <v>121</v>
      </c>
    </row>
    <row r="79" spans="1:45" ht="16.5" customHeight="1" x14ac:dyDescent="0.3">
      <c r="A79" s="36" t="s">
        <v>22</v>
      </c>
      <c r="B79" s="36" t="s">
        <v>355</v>
      </c>
    </row>
    <row r="80" spans="1:45" ht="27.75" customHeight="1" x14ac:dyDescent="0.3">
      <c r="A80" s="36" t="s">
        <v>60</v>
      </c>
      <c r="B80" s="165" t="s">
        <v>535</v>
      </c>
      <c r="C80" s="74"/>
      <c r="D80" s="74"/>
      <c r="E80" s="74"/>
      <c r="F80" s="74"/>
      <c r="G80" s="74"/>
      <c r="H80" s="74"/>
      <c r="I80" s="74"/>
      <c r="J80" s="74"/>
      <c r="K80" s="74"/>
      <c r="L80" s="74"/>
      <c r="M80" s="74"/>
      <c r="N80" s="74"/>
      <c r="O80" s="74"/>
      <c r="P80" s="74"/>
      <c r="Q80" s="74"/>
      <c r="R80" s="74"/>
      <c r="S80" s="74"/>
      <c r="T80" s="74"/>
    </row>
    <row r="81" spans="1:5" ht="17.25" customHeight="1" x14ac:dyDescent="0.3">
      <c r="A81" s="36" t="s">
        <v>61</v>
      </c>
      <c r="B81" s="36" t="s">
        <v>331</v>
      </c>
    </row>
    <row r="84" spans="1:5" ht="15.5" x14ac:dyDescent="0.25">
      <c r="B84" s="701"/>
      <c r="C84" s="701"/>
      <c r="D84" s="701"/>
      <c r="E84" s="701"/>
    </row>
    <row r="85" spans="1:5" ht="15.5" x14ac:dyDescent="0.25">
      <c r="B85" s="701"/>
      <c r="C85" s="701"/>
      <c r="D85" s="701"/>
      <c r="E85" s="701"/>
    </row>
    <row r="86" spans="1:5" ht="15.5" x14ac:dyDescent="0.25">
      <c r="B86" s="169"/>
    </row>
    <row r="87" spans="1:5" ht="15.5" x14ac:dyDescent="0.25">
      <c r="B87" s="169"/>
    </row>
    <row r="88" spans="1:5" ht="13" x14ac:dyDescent="0.25">
      <c r="B88" s="171"/>
    </row>
    <row r="89" spans="1:5" ht="15.5" x14ac:dyDescent="0.25">
      <c r="B89" s="169"/>
      <c r="C89" s="169"/>
    </row>
  </sheetData>
  <mergeCells count="4">
    <mergeCell ref="B84:E84"/>
    <mergeCell ref="B85:E85"/>
    <mergeCell ref="V5:W5"/>
    <mergeCell ref="B77:W77"/>
  </mergeCells>
  <phoneticPr fontId="31" type="noConversion"/>
  <pageMargins left="0.25" right="0.25" top="0.75" bottom="0.75" header="0.3" footer="0.3"/>
  <pageSetup scale="39" fitToHeight="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249</vt:i4>
      </vt:variant>
    </vt:vector>
  </HeadingPairs>
  <TitlesOfParts>
    <vt:vector size="285" baseType="lpstr">
      <vt:lpstr>General</vt:lpstr>
      <vt:lpstr>Instructions</vt:lpstr>
      <vt:lpstr>Change Notes</vt:lpstr>
      <vt:lpstr>Constants</vt:lpstr>
      <vt:lpstr>Proposer Constants</vt:lpstr>
      <vt:lpstr>Labor Rates</vt:lpstr>
      <vt:lpstr>Summary Cost Table</vt:lpstr>
      <vt:lpstr>Indirect Rates and Profit_Fee</vt:lpstr>
      <vt:lpstr>Total Amount</vt:lpstr>
      <vt:lpstr>TA Summary</vt:lpstr>
      <vt:lpstr>Base (Phase 1)</vt:lpstr>
      <vt:lpstr>Phase 1 TA 1</vt:lpstr>
      <vt:lpstr>Phase 1 TA 2</vt:lpstr>
      <vt:lpstr>Phase 1 TA 3</vt:lpstr>
      <vt:lpstr>O-I (Phase 2)</vt:lpstr>
      <vt:lpstr>Phase 2 TA 1</vt:lpstr>
      <vt:lpstr>Phase 2 TA 2</vt:lpstr>
      <vt:lpstr>Phase 2 TA 3</vt:lpstr>
      <vt:lpstr>O-II (Phase 3)</vt:lpstr>
      <vt:lpstr>O-III</vt:lpstr>
      <vt:lpstr>O-IV</vt:lpstr>
      <vt:lpstr>O-V</vt:lpstr>
      <vt:lpstr>Phase 3 TA 1</vt:lpstr>
      <vt:lpstr>Phase 3 TA 2</vt:lpstr>
      <vt:lpstr>Phase 3 TA 3</vt:lpstr>
      <vt:lpstr>Subcontractor</vt:lpstr>
      <vt:lpstr>Consultants</vt:lpstr>
      <vt:lpstr>Materials-Supplies</vt:lpstr>
      <vt:lpstr>Equipment</vt:lpstr>
      <vt:lpstr>Travel</vt:lpstr>
      <vt:lpstr>ODC Details</vt:lpstr>
      <vt:lpstr>Animal-Human Use Y-N</vt:lpstr>
      <vt:lpstr>Animal Related</vt:lpstr>
      <vt:lpstr>Human Subjects Research</vt:lpstr>
      <vt:lpstr>Expenditures by Month</vt:lpstr>
      <vt:lpstr>Milestones and Deliverables</vt:lpstr>
      <vt:lpstr>AcademiaAdministrativeSupportCategories</vt:lpstr>
      <vt:lpstr>AcademiaConsultantCategories</vt:lpstr>
      <vt:lpstr>'Animal Related'!AcademiaLaborGroups</vt:lpstr>
      <vt:lpstr>'Animal-Human Use Y-N'!AcademiaLaborGroups</vt:lpstr>
      <vt:lpstr>'Expenditures by Month'!AcademiaLaborGroups</vt:lpstr>
      <vt:lpstr>'Human Subjects Research'!AcademiaLaborGroups</vt:lpstr>
      <vt:lpstr>'Milestones and Deliverables'!AcademiaLaborGroups</vt:lpstr>
      <vt:lpstr>'TA Summary'!AcademiaLaborGroups</vt:lpstr>
      <vt:lpstr>AcademiaLaborGroups</vt:lpstr>
      <vt:lpstr>AcademiaProjectManagementCategories</vt:lpstr>
      <vt:lpstr>AcademiaResearchCategories</vt:lpstr>
      <vt:lpstr>'TA Summary'!ff.dlrs.Base</vt:lpstr>
      <vt:lpstr>ff.dlrs.Base</vt:lpstr>
      <vt:lpstr>'TA Summary'!ff.dlrs.Op1</vt:lpstr>
      <vt:lpstr>ff.dlrs.Op1</vt:lpstr>
      <vt:lpstr>'TA Summary'!ff.dlrs.Op2</vt:lpstr>
      <vt:lpstr>ff.dlrs.Op2</vt:lpstr>
      <vt:lpstr>ff.dlrs.Op3</vt:lpstr>
      <vt:lpstr>ff.dlrs.Op4</vt:lpstr>
      <vt:lpstr>ff.dlrs.Op5</vt:lpstr>
      <vt:lpstr>GeneralConsultantCategories</vt:lpstr>
      <vt:lpstr>'Animal Related'!GeneralLaborGroups</vt:lpstr>
      <vt:lpstr>'Animal-Human Use Y-N'!GeneralLaborGroups</vt:lpstr>
      <vt:lpstr>'Expenditures by Month'!GeneralLaborGroups</vt:lpstr>
      <vt:lpstr>'Human Subjects Research'!GeneralLaborGroups</vt:lpstr>
      <vt:lpstr>'Milestones and Deliverables'!GeneralLaborGroups</vt:lpstr>
      <vt:lpstr>'TA Summary'!GeneralLaborGroups</vt:lpstr>
      <vt:lpstr>GeneralLaborGroups</vt:lpstr>
      <vt:lpstr>GeneralManufacturingCategories</vt:lpstr>
      <vt:lpstr>GeneralProjectManagementCategories</vt:lpstr>
      <vt:lpstr>GeneralScienceandEngineeringCategories</vt:lpstr>
      <vt:lpstr>GeneralSoftwareDevelopmentCategories</vt:lpstr>
      <vt:lpstr>GeneralSupportCategories</vt:lpstr>
      <vt:lpstr>Indirect.Rate.Table</vt:lpstr>
      <vt:lpstr>'Animal Related'!IndirectRateCategories</vt:lpstr>
      <vt:lpstr>'Animal-Human Use Y-N'!IndirectRateCategories</vt:lpstr>
      <vt:lpstr>'Expenditures by Month'!IndirectRateCategories</vt:lpstr>
      <vt:lpstr>'Human Subjects Research'!IndirectRateCategories</vt:lpstr>
      <vt:lpstr>'Milestones and Deliverables'!IndirectRateCategories</vt:lpstr>
      <vt:lpstr>'TA Summary'!IndirectRateCategories</vt:lpstr>
      <vt:lpstr>IndirectRateCategories</vt:lpstr>
      <vt:lpstr>Labor.Rates.Table</vt:lpstr>
      <vt:lpstr>Labor_Cats_Sorted_Table</vt:lpstr>
      <vt:lpstr>'Animal Related'!LaborCollection</vt:lpstr>
      <vt:lpstr>'Animal-Human Use Y-N'!LaborCollection</vt:lpstr>
      <vt:lpstr>'Expenditures by Month'!LaborCollection</vt:lpstr>
      <vt:lpstr>'Human Subjects Research'!LaborCollection</vt:lpstr>
      <vt:lpstr>'Milestones and Deliverables'!LaborCollection</vt:lpstr>
      <vt:lpstr>'TA Summary'!LaborCollection</vt:lpstr>
      <vt:lpstr>LaborCollection</vt:lpstr>
      <vt:lpstr>'Animal Related'!NoBusinessTypeSelected</vt:lpstr>
      <vt:lpstr>'Animal-Human Use Y-N'!NoBusinessTypeSelected</vt:lpstr>
      <vt:lpstr>'Expenditures by Month'!NoBusinessTypeSelected</vt:lpstr>
      <vt:lpstr>'Human Subjects Research'!NoBusinessTypeSelected</vt:lpstr>
      <vt:lpstr>'Milestones and Deliverables'!NoBusinessTypeSelected</vt:lpstr>
      <vt:lpstr>'TA Summary'!NoBusinessTypeSelected</vt:lpstr>
      <vt:lpstr>NoBusinessTypeSelected</vt:lpstr>
      <vt:lpstr>'Animal Related'!Offeror.Bus.Type</vt:lpstr>
      <vt:lpstr>'Animal-Human Use Y-N'!Offeror.Bus.Type</vt:lpstr>
      <vt:lpstr>'Expenditures by Month'!Offeror.Bus.Type</vt:lpstr>
      <vt:lpstr>'Human Subjects Research'!Offeror.Bus.Type</vt:lpstr>
      <vt:lpstr>'Milestones and Deliverables'!Offeror.Bus.Type</vt:lpstr>
      <vt:lpstr>'TA Summary'!Offeror.Bus.Type</vt:lpstr>
      <vt:lpstr>Offeror.Bus.Type</vt:lpstr>
      <vt:lpstr>'Animal Related'!OfferorBusinessTypes</vt:lpstr>
      <vt:lpstr>'Animal-Human Use Y-N'!OfferorBusinessTypes</vt:lpstr>
      <vt:lpstr>'Expenditures by Month'!OfferorBusinessTypes</vt:lpstr>
      <vt:lpstr>'Human Subjects Research'!OfferorBusinessTypes</vt:lpstr>
      <vt:lpstr>'Milestones and Deliverables'!OfferorBusinessTypes</vt:lpstr>
      <vt:lpstr>'TA Summary'!OfferorBusinessTypes</vt:lpstr>
      <vt:lpstr>OfferorBusinessTypes</vt:lpstr>
      <vt:lpstr>OfferorBusType</vt:lpstr>
      <vt:lpstr>'Animal Related'!Period1_Label</vt:lpstr>
      <vt:lpstr>'Animal-Human Use Y-N'!Period1_Label</vt:lpstr>
      <vt:lpstr>'Expenditures by Month'!Period1_Label</vt:lpstr>
      <vt:lpstr>'Human Subjects Research'!Period1_Label</vt:lpstr>
      <vt:lpstr>'Milestones and Deliverables'!Period1_Label</vt:lpstr>
      <vt:lpstr>'TA Summary'!Period1_Label</vt:lpstr>
      <vt:lpstr>Period1_Label</vt:lpstr>
      <vt:lpstr>'Animal Related'!Period2_Label</vt:lpstr>
      <vt:lpstr>'Animal-Human Use Y-N'!Period2_Label</vt:lpstr>
      <vt:lpstr>'Expenditures by Month'!Period2_Label</vt:lpstr>
      <vt:lpstr>'Human Subjects Research'!Period2_Label</vt:lpstr>
      <vt:lpstr>'Milestones and Deliverables'!Period2_Label</vt:lpstr>
      <vt:lpstr>'TA Summary'!Period2_Label</vt:lpstr>
      <vt:lpstr>Period2_Label</vt:lpstr>
      <vt:lpstr>'Animal Related'!Period3_Label</vt:lpstr>
      <vt:lpstr>'Animal-Human Use Y-N'!Period3_Label</vt:lpstr>
      <vt:lpstr>'Expenditures by Month'!Period3_Label</vt:lpstr>
      <vt:lpstr>'Human Subjects Research'!Period3_Label</vt:lpstr>
      <vt:lpstr>'Milestones and Deliverables'!Period3_Label</vt:lpstr>
      <vt:lpstr>'TA Summary'!Period3_Label</vt:lpstr>
      <vt:lpstr>Period3_Label</vt:lpstr>
      <vt:lpstr>'Animal Related'!Period4_Label</vt:lpstr>
      <vt:lpstr>'Animal-Human Use Y-N'!Period4_Label</vt:lpstr>
      <vt:lpstr>'Expenditures by Month'!Period4_Label</vt:lpstr>
      <vt:lpstr>'Human Subjects Research'!Period4_Label</vt:lpstr>
      <vt:lpstr>'Milestones and Deliverables'!Period4_Label</vt:lpstr>
      <vt:lpstr>'TA Summary'!Period4_Label</vt:lpstr>
      <vt:lpstr>Period4_Label</vt:lpstr>
      <vt:lpstr>'Animal Related'!Period5_Label</vt:lpstr>
      <vt:lpstr>'Animal-Human Use Y-N'!Period5_Label</vt:lpstr>
      <vt:lpstr>'Expenditures by Month'!Period5_Label</vt:lpstr>
      <vt:lpstr>'Human Subjects Research'!Period5_Label</vt:lpstr>
      <vt:lpstr>'Milestones and Deliverables'!Period5_Label</vt:lpstr>
      <vt:lpstr>'TA Summary'!Period5_Label</vt:lpstr>
      <vt:lpstr>Period5_Label</vt:lpstr>
      <vt:lpstr>'Animal Related'!Period6_Label</vt:lpstr>
      <vt:lpstr>'Animal-Human Use Y-N'!Period6_Label</vt:lpstr>
      <vt:lpstr>'Expenditures by Month'!Period6_Label</vt:lpstr>
      <vt:lpstr>'Human Subjects Research'!Period6_Label</vt:lpstr>
      <vt:lpstr>'Milestones and Deliverables'!Period6_Label</vt:lpstr>
      <vt:lpstr>'TA Summary'!Period6_Label</vt:lpstr>
      <vt:lpstr>Period6_Label</vt:lpstr>
      <vt:lpstr>'Base (Phase 1)'!Print_Area</vt:lpstr>
      <vt:lpstr>General!Print_Area</vt:lpstr>
      <vt:lpstr>'ODC Details'!Print_Area</vt:lpstr>
      <vt:lpstr>'O-I (Phase 2)'!Print_Area</vt:lpstr>
      <vt:lpstr>'O-II (Phase 3)'!Print_Area</vt:lpstr>
      <vt:lpstr>'O-III'!Print_Area</vt:lpstr>
      <vt:lpstr>'O-IV'!Print_Area</vt:lpstr>
      <vt:lpstr>'O-V'!Print_Area</vt:lpstr>
      <vt:lpstr>'Phase 1 TA 1'!Print_Area</vt:lpstr>
      <vt:lpstr>'TA Summary'!Print_Area</vt:lpstr>
      <vt:lpstr>'Total Amount'!Print_Area</vt:lpstr>
      <vt:lpstr>Travel!Print_Area</vt:lpstr>
      <vt:lpstr>'Base (Phase 1)'!Print_Titles</vt:lpstr>
      <vt:lpstr>'Milestones and Deliverables'!Print_Titles</vt:lpstr>
      <vt:lpstr>SBIRSTTRPhaseChoices</vt:lpstr>
      <vt:lpstr>'TA Summary'!sc.dlrs.Base</vt:lpstr>
      <vt:lpstr>sc.dlrs.Base</vt:lpstr>
      <vt:lpstr>'TA Summary'!sc.dlrs.Op1</vt:lpstr>
      <vt:lpstr>sc.dlrs.Op1</vt:lpstr>
      <vt:lpstr>'TA Summary'!sc.dlrs.Op2</vt:lpstr>
      <vt:lpstr>sc.dlrs.Op2</vt:lpstr>
      <vt:lpstr>sc.dlrs.Op3</vt:lpstr>
      <vt:lpstr>sc.dlrs.Op4</vt:lpstr>
      <vt:lpstr>sc.dlrs.Op5</vt:lpstr>
      <vt:lpstr>SmallBusinessSizeChoices</vt:lpstr>
      <vt:lpstr>SpecificAnnouncementNumber</vt:lpstr>
      <vt:lpstr>SpreadsheetVersionNumber</vt:lpstr>
      <vt:lpstr>'TA Summary'!tcc.dlrs.Base</vt:lpstr>
      <vt:lpstr>tcc.dlrs.Base</vt:lpstr>
      <vt:lpstr>'TA Summary'!tcc.dlrs.Op1</vt:lpstr>
      <vt:lpstr>tcc.dlrs.Op1</vt:lpstr>
      <vt:lpstr>'TA Summary'!tcc.dlrs.Op2</vt:lpstr>
      <vt:lpstr>tcc.dlrs.Op2</vt:lpstr>
      <vt:lpstr>tcc.dlrs.Op3</vt:lpstr>
      <vt:lpstr>tcc.dlrs.Op4</vt:lpstr>
      <vt:lpstr>tcc.dlrs.Op5</vt:lpstr>
      <vt:lpstr>'TA Summary'!tcm.dlrs.Base</vt:lpstr>
      <vt:lpstr>tcm.dlrs.Base</vt:lpstr>
      <vt:lpstr>'TA Summary'!tcm.dlrs.Op1</vt:lpstr>
      <vt:lpstr>tcm.dlrs.Op1</vt:lpstr>
      <vt:lpstr>'TA Summary'!tcm.dlrs.Op2</vt:lpstr>
      <vt:lpstr>tcm.dlrs.Op2</vt:lpstr>
      <vt:lpstr>tcm.dlrs.Op3</vt:lpstr>
      <vt:lpstr>tcm.dlrs.Op4</vt:lpstr>
      <vt:lpstr>tcm.dlrs.Op5</vt:lpstr>
      <vt:lpstr>'TA Summary'!tdlc.dlrs.Base</vt:lpstr>
      <vt:lpstr>tdlc.dlrs.Base</vt:lpstr>
      <vt:lpstr>'TA Summary'!tdlc.dlrs.Op1</vt:lpstr>
      <vt:lpstr>tdlc.dlrs.Op1</vt:lpstr>
      <vt:lpstr>'TA Summary'!tdlc.dlrs.Op2</vt:lpstr>
      <vt:lpstr>tdlc.dlrs.Op2</vt:lpstr>
      <vt:lpstr>tdlc.dlrs.Op3</vt:lpstr>
      <vt:lpstr>tdlc.dlrs.Op4</vt:lpstr>
      <vt:lpstr>tdlc.dlrs.Op5</vt:lpstr>
      <vt:lpstr>'TA Summary'!tdlc.hrs.Base</vt:lpstr>
      <vt:lpstr>tdlc.hrs.Base</vt:lpstr>
      <vt:lpstr>'TA Summary'!tdlc.hrs.Op1</vt:lpstr>
      <vt:lpstr>tdlc.hrs.Op1</vt:lpstr>
      <vt:lpstr>'TA Summary'!tdlc.hrs.Op2</vt:lpstr>
      <vt:lpstr>tdlc.hrs.Op2</vt:lpstr>
      <vt:lpstr>tdlc.hrs.Op3</vt:lpstr>
      <vt:lpstr>tdlc.hrs.Op4</vt:lpstr>
      <vt:lpstr>tdlc.hrs.Op5</vt:lpstr>
      <vt:lpstr>'TA Summary'!tecpff.dlrs.Base</vt:lpstr>
      <vt:lpstr>tecpff.dlrs.Base</vt:lpstr>
      <vt:lpstr>'TA Summary'!tecpff.dlrs.Op1</vt:lpstr>
      <vt:lpstr>tecpff.dlrs.Op1</vt:lpstr>
      <vt:lpstr>'TA Summary'!tecpff.dlrs.Op2</vt:lpstr>
      <vt:lpstr>tecpff.dlrs.Op2</vt:lpstr>
      <vt:lpstr>tecpff.dlrs.Op3</vt:lpstr>
      <vt:lpstr>tecpff.dlrs.Op4</vt:lpstr>
      <vt:lpstr>tecpff.dlrs.Op5</vt:lpstr>
      <vt:lpstr>'TA Summary'!tfbc.dlrs.Base</vt:lpstr>
      <vt:lpstr>tfbc.dlrs.Base</vt:lpstr>
      <vt:lpstr>'TA Summary'!tfbc.dlrs.Op1</vt:lpstr>
      <vt:lpstr>tfbc.dlrs.Op1</vt:lpstr>
      <vt:lpstr>'TA Summary'!tfbc.dlrs.Op2</vt:lpstr>
      <vt:lpstr>tfbc.dlrs.Op2</vt:lpstr>
      <vt:lpstr>tfbc.dlrs.Op3</vt:lpstr>
      <vt:lpstr>tfbc.dlrs.Op4</vt:lpstr>
      <vt:lpstr>tfbc.dlrs.Op5</vt:lpstr>
      <vt:lpstr>'TA Summary'!tgac.dlrs.Base</vt:lpstr>
      <vt:lpstr>tgac.dlrs.Base</vt:lpstr>
      <vt:lpstr>'TA Summary'!tgac.dlrs.Op1</vt:lpstr>
      <vt:lpstr>tgac.dlrs.Op1</vt:lpstr>
      <vt:lpstr>'TA Summary'!tgac.dlrs.Op2</vt:lpstr>
      <vt:lpstr>tgac.dlrs.Op2</vt:lpstr>
      <vt:lpstr>tgac.dlrs.Op3</vt:lpstr>
      <vt:lpstr>tgac.dlrs.Op4</vt:lpstr>
      <vt:lpstr>tgac.dlrs.Op5</vt:lpstr>
      <vt:lpstr>'TA Summary'!tloc.dlrs.Base</vt:lpstr>
      <vt:lpstr>tloc.dlrs.Base</vt:lpstr>
      <vt:lpstr>'TA Summary'!tloc.dlrs.Op1</vt:lpstr>
      <vt:lpstr>tloc.dlrs.Op1</vt:lpstr>
      <vt:lpstr>'TA Summary'!tloc.dlrs.Op2</vt:lpstr>
      <vt:lpstr>tloc.dlrs.Op2</vt:lpstr>
      <vt:lpstr>tloc.dlrs.Op3</vt:lpstr>
      <vt:lpstr>tloc.dlrs.Op4</vt:lpstr>
      <vt:lpstr>tloc.dlrs.Op5</vt:lpstr>
      <vt:lpstr>'TA Summary'!tmhc.dlrs.Base</vt:lpstr>
      <vt:lpstr>tmhc.dlrs.Base</vt:lpstr>
      <vt:lpstr>'TA Summary'!tmhc.dlrs.Op1</vt:lpstr>
      <vt:lpstr>tmhc.dlrs.Op1</vt:lpstr>
      <vt:lpstr>'TA Summary'!tmhc.dlrs.Op2</vt:lpstr>
      <vt:lpstr>tmhc.dlrs.Op2</vt:lpstr>
      <vt:lpstr>tmhc.dlrs.Op3</vt:lpstr>
      <vt:lpstr>tmhc.dlrs.Op4</vt:lpstr>
      <vt:lpstr>tmhc.dlrs.Op5</vt:lpstr>
      <vt:lpstr>'TA Summary'!tmmc.dlrs.Base</vt:lpstr>
      <vt:lpstr>tmmc.dlrs.Base</vt:lpstr>
      <vt:lpstr>'TA Summary'!tmmc.dlrs.Op1</vt:lpstr>
      <vt:lpstr>tmmc.dlrs.Op1</vt:lpstr>
      <vt:lpstr>'TA Summary'!tmmc.dlrs.Op2</vt:lpstr>
      <vt:lpstr>tmmc.dlrs.Op2</vt:lpstr>
      <vt:lpstr>tmmc.dlrs.Op3</vt:lpstr>
      <vt:lpstr>tmmc.dlrs.Op4</vt:lpstr>
      <vt:lpstr>tmmc.dlrs.Op5</vt:lpstr>
      <vt:lpstr>'TA Summary'!todc.dlrs.Base</vt:lpstr>
      <vt:lpstr>todc.dlrs.Base</vt:lpstr>
      <vt:lpstr>'TA Summary'!todc.dlrs.Op1</vt:lpstr>
      <vt:lpstr>todc.dlrs.Op1</vt:lpstr>
      <vt:lpstr>'TA Summary'!todc.dlrs.Op2</vt:lpstr>
      <vt:lpstr>todc.dlrs.Op2</vt:lpstr>
      <vt:lpstr>todc.dlrs.Op3</vt:lpstr>
      <vt:lpstr>todc.dlrs.Op4</vt:lpstr>
      <vt:lpstr>todc.dlrs.Op5</vt:lpstr>
      <vt:lpstr>'TA Summary'!tsc.dlrs.Base</vt:lpstr>
      <vt:lpstr>tsc.dlrs.Base</vt:lpstr>
      <vt:lpstr>'TA Summary'!tsc.dlrs.Op1</vt:lpstr>
      <vt:lpstr>tsc.dlrs.Op1</vt:lpstr>
      <vt:lpstr>'TA Summary'!tsc.dlrs.Op2</vt:lpstr>
      <vt:lpstr>tsc.dlrs.Op2</vt:lpstr>
      <vt:lpstr>tsc.dlrs.Op3</vt:lpstr>
      <vt:lpstr>tsc.dlrs.Op4</vt:lpstr>
      <vt:lpstr>tsc.dlrs.Op5</vt:lpstr>
    </vt:vector>
  </TitlesOfParts>
  <Company>DARPA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Donaghue, Desmond</dc:creator>
  <cp:lastModifiedBy>Satwik Nijampudi</cp:lastModifiedBy>
  <cp:lastPrinted>2019-08-07T15:16:03Z</cp:lastPrinted>
  <dcterms:created xsi:type="dcterms:W3CDTF">2006-01-30T20:56:29Z</dcterms:created>
  <dcterms:modified xsi:type="dcterms:W3CDTF">2026-05-20T13:55:18Z</dcterms:modified>
</cp:coreProperties>
</file>